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0 - vedlejší rozpočtové..." sheetId="2" r:id="rId2"/>
    <sheet name="001 - SO 101 PARKOVIŠTĚ" sheetId="3" r:id="rId3"/>
    <sheet name="002 - SO 301 DEŠŤOVÁ KANA..." sheetId="4" r:id="rId4"/>
    <sheet name="003 - SO 401 VEŘEJNÉ OSVĚ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'000 - vedlejší rozpočtové...'!$C$77:$K$106</definedName>
    <definedName name="_xlnm.Print_Area" localSheetId="1">'000 - vedlejší rozpočtové...'!$C$4:$J$36,'000 - vedlejší rozpočtové...'!$C$42:$J$59,'000 - vedlejší rozpočtové...'!$C$65:$K$106</definedName>
    <definedName name="_xlnm.Print_Titles" localSheetId="1">'000 - vedlejší rozpočtové...'!$77:$77</definedName>
    <definedName name="_xlnm._FilterDatabase" localSheetId="2" hidden="1">'001 - SO 101 PARKOVIŠTĚ'!$C$85:$K$263</definedName>
    <definedName name="_xlnm.Print_Area" localSheetId="2">'001 - SO 101 PARKOVIŠTĚ'!$C$4:$J$36,'001 - SO 101 PARKOVIŠTĚ'!$C$42:$J$67,'001 - SO 101 PARKOVIŠTĚ'!$C$73:$K$263</definedName>
    <definedName name="_xlnm.Print_Titles" localSheetId="2">'001 - SO 101 PARKOVIŠTĚ'!$85:$85</definedName>
    <definedName name="_xlnm._FilterDatabase" localSheetId="3" hidden="1">'002 - SO 301 DEŠŤOVÁ KANA...'!$C$83:$K$185</definedName>
    <definedName name="_xlnm.Print_Area" localSheetId="3">'002 - SO 301 DEŠŤOVÁ KANA...'!$C$4:$J$36,'002 - SO 301 DEŠŤOVÁ KANA...'!$C$42:$J$65,'002 - SO 301 DEŠŤOVÁ KANA...'!$C$71:$K$185</definedName>
    <definedName name="_xlnm.Print_Titles" localSheetId="3">'002 - SO 301 DEŠŤOVÁ KANA...'!$83:$83</definedName>
    <definedName name="_xlnm._FilterDatabase" localSheetId="4" hidden="1">'003 - SO 401 VEŘEJNÉ OSVĚ...'!$C$82:$K$159</definedName>
    <definedName name="_xlnm.Print_Area" localSheetId="4">'003 - SO 401 VEŘEJNÉ OSVĚ...'!$C$4:$J$36,'003 - SO 401 VEŘEJNÉ OSVĚ...'!$C$42:$J$64,'003 - SO 401 VEŘEJNÉ OSVĚ...'!$C$70:$K$159</definedName>
    <definedName name="_xlnm.Print_Titles" localSheetId="4">'003 - SO 401 VEŘEJNÉ OSVĚ...'!$82:$82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T106"/>
  <c r="T105"/>
  <c r="R107"/>
  <c r="R106"/>
  <c r="R105"/>
  <c r="P107"/>
  <c r="P106"/>
  <c r="P105"/>
  <c r="BK107"/>
  <c r="BK106"/>
  <c r="J106"/>
  <c r="BK105"/>
  <c r="J105"/>
  <c r="J107"/>
  <c r="BE107"/>
  <c r="J62"/>
  <c r="J61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T91"/>
  <c r="T90"/>
  <c r="R92"/>
  <c r="R91"/>
  <c r="R90"/>
  <c r="P92"/>
  <c r="P91"/>
  <c r="P90"/>
  <c r="BK92"/>
  <c r="BK91"/>
  <c r="J91"/>
  <c r="BK90"/>
  <c r="J90"/>
  <c r="J92"/>
  <c r="BE92"/>
  <c r="J60"/>
  <c r="J59"/>
  <c r="BI86"/>
  <c r="F34"/>
  <c i="1" r="BD55"/>
  <c i="5" r="BH86"/>
  <c r="F33"/>
  <c i="1" r="BC55"/>
  <c i="5" r="BG86"/>
  <c r="F32"/>
  <c i="1" r="BB55"/>
  <c i="5" r="BF86"/>
  <c r="J31"/>
  <c i="1" r="AW55"/>
  <c i="5" r="F31"/>
  <c i="1" r="BA55"/>
  <c i="5" r="T86"/>
  <c r="T85"/>
  <c r="T84"/>
  <c r="T83"/>
  <c r="R86"/>
  <c r="R85"/>
  <c r="R84"/>
  <c r="R83"/>
  <c r="P86"/>
  <c r="P85"/>
  <c r="P84"/>
  <c r="P83"/>
  <c i="1" r="AU55"/>
  <c i="5" r="BK86"/>
  <c r="BK85"/>
  <c r="J85"/>
  <c r="BK84"/>
  <c r="J84"/>
  <c r="BK83"/>
  <c r="J83"/>
  <c r="J56"/>
  <c r="J27"/>
  <c i="1" r="AG55"/>
  <c i="5" r="J86"/>
  <c r="BE86"/>
  <c r="J30"/>
  <c i="1" r="AV55"/>
  <c i="5" r="F30"/>
  <c i="1" r="AZ55"/>
  <c i="5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4"/>
  <c r="AX54"/>
  <c i="4" r="BI185"/>
  <c r="BH185"/>
  <c r="BG185"/>
  <c r="BF185"/>
  <c r="T185"/>
  <c r="T184"/>
  <c r="R185"/>
  <c r="R184"/>
  <c r="P185"/>
  <c r="P184"/>
  <c r="BK185"/>
  <c r="BK184"/>
  <c r="J184"/>
  <c r="J185"/>
  <c r="BE185"/>
  <c r="J64"/>
  <c r="BI180"/>
  <c r="BH180"/>
  <c r="BG180"/>
  <c r="BF180"/>
  <c r="T180"/>
  <c r="T179"/>
  <c r="R180"/>
  <c r="R179"/>
  <c r="P180"/>
  <c r="P179"/>
  <c r="BK180"/>
  <c r="BK179"/>
  <c r="J179"/>
  <c r="J180"/>
  <c r="BE180"/>
  <c r="J63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5"/>
  <c r="BH165"/>
  <c r="BG165"/>
  <c r="BF165"/>
  <c r="T165"/>
  <c r="T164"/>
  <c r="R165"/>
  <c r="R164"/>
  <c r="P165"/>
  <c r="P164"/>
  <c r="BK165"/>
  <c r="BK164"/>
  <c r="J164"/>
  <c r="J165"/>
  <c r="BE165"/>
  <c r="J62"/>
  <c r="BI161"/>
  <c r="BH161"/>
  <c r="BG161"/>
  <c r="BF161"/>
  <c r="T161"/>
  <c r="T160"/>
  <c r="R161"/>
  <c r="R160"/>
  <c r="P161"/>
  <c r="P160"/>
  <c r="BK161"/>
  <c r="BK160"/>
  <c r="J160"/>
  <c r="J161"/>
  <c r="BE161"/>
  <c r="J61"/>
  <c r="BI157"/>
  <c r="BH157"/>
  <c r="BG157"/>
  <c r="BF157"/>
  <c r="T157"/>
  <c r="T156"/>
  <c r="R157"/>
  <c r="R156"/>
  <c r="P157"/>
  <c r="P156"/>
  <c r="BK157"/>
  <c r="BK156"/>
  <c r="J156"/>
  <c r="J157"/>
  <c r="BE157"/>
  <c r="J60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59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3"/>
  <c r="AX53"/>
  <c i="3" r="BI261"/>
  <c r="BH261"/>
  <c r="BG261"/>
  <c r="BF261"/>
  <c r="T261"/>
  <c r="T260"/>
  <c r="T259"/>
  <c r="R261"/>
  <c r="R260"/>
  <c r="R259"/>
  <c r="P261"/>
  <c r="P260"/>
  <c r="P259"/>
  <c r="BK261"/>
  <c r="BK260"/>
  <c r="J260"/>
  <c r="BK259"/>
  <c r="J259"/>
  <c r="J261"/>
  <c r="BE261"/>
  <c r="J66"/>
  <c r="J65"/>
  <c r="BI258"/>
  <c r="BH258"/>
  <c r="BG258"/>
  <c r="BF258"/>
  <c r="T258"/>
  <c r="T257"/>
  <c r="R258"/>
  <c r="R257"/>
  <c r="P258"/>
  <c r="P257"/>
  <c r="BK258"/>
  <c r="BK257"/>
  <c r="J257"/>
  <c r="J258"/>
  <c r="BE258"/>
  <c r="J64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T251"/>
  <c r="R252"/>
  <c r="R251"/>
  <c r="P252"/>
  <c r="P251"/>
  <c r="BK252"/>
  <c r="BK251"/>
  <c r="J251"/>
  <c r="J252"/>
  <c r="BE252"/>
  <c r="J63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T212"/>
  <c r="R213"/>
  <c r="R212"/>
  <c r="P213"/>
  <c r="P212"/>
  <c r="BK213"/>
  <c r="BK212"/>
  <c r="J212"/>
  <c r="J213"/>
  <c r="BE213"/>
  <c r="J62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T198"/>
  <c r="R199"/>
  <c r="R198"/>
  <c r="P199"/>
  <c r="P198"/>
  <c r="BK199"/>
  <c r="BK198"/>
  <c r="J198"/>
  <c r="J199"/>
  <c r="BE199"/>
  <c r="J61"/>
  <c r="BI196"/>
  <c r="BH196"/>
  <c r="BG196"/>
  <c r="BF196"/>
  <c r="T196"/>
  <c r="T195"/>
  <c r="R196"/>
  <c r="R195"/>
  <c r="P196"/>
  <c r="P195"/>
  <c r="BK196"/>
  <c r="BK195"/>
  <c r="J195"/>
  <c r="J196"/>
  <c r="BE196"/>
  <c r="J60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8"/>
  <c r="BH188"/>
  <c r="BG188"/>
  <c r="BF188"/>
  <c r="T188"/>
  <c r="T187"/>
  <c r="R188"/>
  <c r="R187"/>
  <c r="P188"/>
  <c r="P187"/>
  <c r="BK188"/>
  <c r="BK187"/>
  <c r="J187"/>
  <c r="J188"/>
  <c r="BE188"/>
  <c r="J5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<sst xmlns="http://schemas.openxmlformats.org/spreadsheetml/2006/main">
  <si>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</si>
  <si>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</si>
  <si>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</si>
  <si>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</si>
  <si>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</si>
  <si>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</si>
  <si>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</si>
  <si>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{46c3ac60-7839-4c97-a850-c47742e04174}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</si>
  <si>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</si>
  <si>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</si>
  <si>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</si>
  <si>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</si>
  <si>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</si>
  <si>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</si>
  <si>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</si>
  <si>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</si>
  <si>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10022018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</si>
  <si>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</si>
  <si>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</si>
  <si>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ul. Aviatiků, p.p.č.463/6, k.ú.Hrabůvka - rozšíření parkoviště</t>
  </si>
  <si>
    <t>KSO:</t>
  </si>
  <si>
    <t/>
  </si>
  <si>
    <t>CC-CZ:</t>
  </si>
  <si>
    <t>Místo:</t>
  </si>
  <si>
    <t>ul. Aviatiků</t>
  </si>
  <si>
    <t>Datum:</t>
  </si>
  <si>
    <t>9. 2. 2018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</si>
  <si>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</si>
  <si>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</si>
  <si>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</si>
  <si>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</si>
  <si>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</si>
  <si>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</si>
  <si>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</si>
  <si>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</si>
  <si>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</si>
  <si>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</si>
  <si>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</si>
  <si>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</si>
  <si>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</si>
  <si>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</si>
  <si>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</si>
  <si>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</si>
  <si>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</si>
  <si>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</si>
  <si>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</si>
  <si>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</si>
  <si>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</si>
  <si>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</si>
  <si>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</si>
  <si>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</si>
  <si>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</si>
  <si>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</si>
  <si>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</si>
  <si>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</si>
  <si>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</si>
  <si>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</si>
  <si>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</si>
  <si>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</si>
  <si>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</si>
  <si>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</si>
  <si>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</si>
  <si>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</si>
  <si>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</si>
  <si>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</si>
  <si>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</si>
  <si>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</si>
  <si>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</si>
  <si>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</si>
  <si>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</si>
  <si>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</si>
  <si>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</si>
  <si>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</si>
  <si>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</si>
  <si>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</si>
  <si>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</si>
  <si>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</si>
  <si>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</si>
  <si>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</si>
  <si>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</si>
  <si>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{4ab5d7a5-d2a1-4d92-8ddc-774d446a1652}</t>
  </si>
  <si>
    <t>2</t>
  </si>
  <si>
    <t>001</t>
  </si>
  <si>
    <t>SO 101 PARKOVIŠTĚ</t>
  </si>
  <si>
    <t>{8ada32f3-2554-44e0-8202-6d2678afba14}</t>
  </si>
  <si>
    <t>002</t>
  </si>
  <si>
    <t>SO 301 DEŠŤOVÁ KANALIZACE</t>
  </si>
  <si>
    <t>{843f4432-4ca4-4409-9756-e2d613ad6a5d}</t>
  </si>
  <si>
    <t>003</t>
  </si>
  <si>
    <t>SO 401 VEŘEJNÉ OSVĚTLENÍ</t>
  </si>
  <si>
    <t>{06871497-8b72-4241-854d-2eac9bd2ef6a}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</si>
  <si>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</si>
  <si>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</si>
  <si>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</si>
  <si>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</si>
  <si>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</si>
  <si>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</si>
  <si>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</si>
  <si>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</si>
  <si>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</si>
  <si>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</si>
  <si>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</si>
  <si>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</si>
  <si>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</si>
  <si>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</si>
  <si>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</si>
  <si>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</si>
  <si>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</si>
  <si>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</si>
  <si>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</si>
  <si>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</si>
  <si>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</si>
  <si>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</si>
  <si>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</si>
  <si>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</si>
  <si>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</si>
  <si>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</si>
  <si>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</si>
  <si>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</si>
  <si>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</si>
  <si>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</si>
  <si>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</si>
  <si>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</si>
  <si>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</si>
  <si>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</si>
  <si>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</si>
  <si>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</si>
  <si>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</si>
  <si>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</si>
  <si>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</si>
  <si>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-1872918843</t>
  </si>
  <si>
    <t>Administrativní činnost pro zajištění záborů pozemků, uzavírek komunikací a dopravních opatření</t>
  </si>
  <si>
    <t>1245433580</t>
  </si>
  <si>
    <t>3</t>
  </si>
  <si>
    <t>022</t>
  </si>
  <si>
    <t xml:space="preserve">aktualizace dokladových částí  projektové  dokumentace</t>
  </si>
  <si>
    <t>-1365303489</t>
  </si>
  <si>
    <t>Koordinační a kompletační činnost dodavatele</t>
  </si>
  <si>
    <t>1587072561</t>
  </si>
  <si>
    <t>004</t>
  </si>
  <si>
    <t>Náklady na veškeré energie související s realizací akce</t>
  </si>
  <si>
    <t>-224716030</t>
  </si>
  <si>
    <t>6</t>
  </si>
  <si>
    <t>005</t>
  </si>
  <si>
    <t>Zábory cizích pozemků (veřejných i soukromých)</t>
  </si>
  <si>
    <t>1982639840</t>
  </si>
  <si>
    <t>7</t>
  </si>
  <si>
    <t>006</t>
  </si>
  <si>
    <t>Geodetické zaměření realizovaných objektů</t>
  </si>
  <si>
    <t>1494576666</t>
  </si>
  <si>
    <t>007</t>
  </si>
  <si>
    <t xml:space="preserve">Zpracování dokumentace skutečného provedení stavby včetně zpracování podkladů pro vklad novostavby do katastru nemovitostí </t>
  </si>
  <si>
    <t>-270042490</t>
  </si>
  <si>
    <t>9</t>
  </si>
  <si>
    <t>008</t>
  </si>
  <si>
    <t>Vyhotovení geometrických plánů pro vklad do KN</t>
  </si>
  <si>
    <t>-928262522</t>
  </si>
  <si>
    <t>10</t>
  </si>
  <si>
    <t>009</t>
  </si>
  <si>
    <t>Statické zatěžovací zkoušky zhutnění</t>
  </si>
  <si>
    <t>kus</t>
  </si>
  <si>
    <t>1567986840</t>
  </si>
  <si>
    <t>11</t>
  </si>
  <si>
    <t>010</t>
  </si>
  <si>
    <t>Dočasné dopravní značení a čištění tohoto značení po dobu realizace akce</t>
  </si>
  <si>
    <t>-1198518403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</si>
  <si>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</si>
  <si>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</si>
  <si>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</si>
  <si>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1727964794</t>
  </si>
  <si>
    <t>13</t>
  </si>
  <si>
    <t>012</t>
  </si>
  <si>
    <t>Informační tabule s údaji o stavbě (velikost cca 1,5 x 1 m – dle grafického návrhu investora) - 1ks</t>
  </si>
  <si>
    <t>1242679279</t>
  </si>
  <si>
    <t>14</t>
  </si>
  <si>
    <t>013</t>
  </si>
  <si>
    <t>zařízení staveniště zhotovitele - chemické WC+kancelář+sklady</t>
  </si>
  <si>
    <t>1637608873</t>
  </si>
  <si>
    <t>014</t>
  </si>
  <si>
    <t>Náklady za vypouštění čerpané podzemní vody do veřejné kanalizace</t>
  </si>
  <si>
    <t>-2086574667</t>
  </si>
  <si>
    <t>16</t>
  </si>
  <si>
    <t>015</t>
  </si>
  <si>
    <t xml:space="preserve">dočasné zajištění podzemních sítí  proti poškození</t>
  </si>
  <si>
    <t>1851816674</t>
  </si>
  <si>
    <t>17</t>
  </si>
  <si>
    <t>016</t>
  </si>
  <si>
    <t>Čistění komunikací</t>
  </si>
  <si>
    <t>-853697213</t>
  </si>
  <si>
    <t>18</t>
  </si>
  <si>
    <t>017</t>
  </si>
  <si>
    <t xml:space="preserve">Náklady na vytýčení stavby </t>
  </si>
  <si>
    <t>-374675339</t>
  </si>
  <si>
    <t>19</t>
  </si>
  <si>
    <t>018</t>
  </si>
  <si>
    <t>Náklady na projektovou (dílenskou) dokumentaci zhotovitele</t>
  </si>
  <si>
    <t>359065952</t>
  </si>
  <si>
    <t>20</t>
  </si>
  <si>
    <t>019</t>
  </si>
  <si>
    <t xml:space="preserve">Pasportizace území před zahájením stavby  dle požadavku odboru dopravy</t>
  </si>
  <si>
    <t>-387524992</t>
  </si>
  <si>
    <t>020</t>
  </si>
  <si>
    <t xml:space="preserve">dozor pracovníka odborného bezpečnostního dohledu – měření metanu. </t>
  </si>
  <si>
    <t>1609386102</t>
  </si>
  <si>
    <t>22</t>
  </si>
  <si>
    <t>K</t>
  </si>
  <si>
    <t>119003223</t>
  </si>
  <si>
    <t>Pomocné konstrukce při zabezpečení výkopu svislé ocelové mobilní oplocení, výšky do 2 200 mm panely vyplněné profilovaným plechem zřízení</t>
  </si>
  <si>
    <t>m</t>
  </si>
  <si>
    <t>CS ÚRS 2017 02</t>
  </si>
  <si>
    <t>-514507226</t>
  </si>
  <si>
    <t>VV</t>
  </si>
  <si>
    <t>dle E2b</t>
  </si>
  <si>
    <t>53</t>
  </si>
  <si>
    <t>23</t>
  </si>
  <si>
    <t>119003224</t>
  </si>
  <si>
    <t>Pomocné konstrukce při zabezpečení výkopu svislé ocelové mobilní oplocení, výšky do 2 200 mm panely vyplněné profilovaným plechem odstranění</t>
  </si>
  <si>
    <t>1861024472</t>
  </si>
  <si>
    <t>sadovky</t>
  </si>
  <si>
    <t>m2</t>
  </si>
  <si>
    <t>80</t>
  </si>
  <si>
    <t>asfalt</t>
  </si>
  <si>
    <t>484</t>
  </si>
  <si>
    <t>odkopávky</t>
  </si>
  <si>
    <t>m3</t>
  </si>
  <si>
    <t>343,64</t>
  </si>
  <si>
    <t>rýhy</t>
  </si>
  <si>
    <t>12,66</t>
  </si>
  <si>
    <t>odvoz</t>
  </si>
  <si>
    <t>460,3</t>
  </si>
  <si>
    <t>drenáž</t>
  </si>
  <si>
    <t>42,2</t>
  </si>
  <si>
    <t>vdz</t>
  </si>
  <si>
    <t>76,5</t>
  </si>
  <si>
    <t>001 - SO 101 PARKOVIŠTĚ</t>
  </si>
  <si>
    <t>kostky</t>
  </si>
  <si>
    <t>107,16</t>
  </si>
  <si>
    <t>ornice</t>
  </si>
  <si>
    <t>116</t>
  </si>
  <si>
    <t>bo1530</t>
  </si>
  <si>
    <t>92,36</t>
  </si>
  <si>
    <t>keře</t>
  </si>
  <si>
    <t>156</t>
  </si>
  <si>
    <t>voda</t>
  </si>
  <si>
    <t>5,91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</si>
  <si>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</si>
  <si>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</si>
  <si>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</si>
  <si>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</si>
  <si>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</si>
  <si>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</si>
  <si>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</si>
  <si>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</si>
  <si>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</si>
  <si>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</si>
  <si>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</si>
  <si>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a rákosu travin, při celkové ploše do 0,1 ha</t>
  </si>
  <si>
    <t>ha</t>
  </si>
  <si>
    <t>1689249390</t>
  </si>
  <si>
    <t>dle B1.2.1</t>
  </si>
  <si>
    <t>(41+39+484)/10000</t>
  </si>
  <si>
    <t>111151111</t>
  </si>
  <si>
    <t>Pokosení trávníku při souvislé ploše do 1000 m2 parterového v rovině nebo svahu do 1:5</t>
  </si>
  <si>
    <t>CS ÚRS 2018 01</t>
  </si>
  <si>
    <t>1729018417</t>
  </si>
  <si>
    <t>41*3</t>
  </si>
  <si>
    <t>113202111</t>
  </si>
  <si>
    <t>Vytrhání obrub s vybouráním lože, s přemístěním hmot na skládku na vzdálenost do 3 m nebo s naložením na dopravní prostředek z krajníků nebo obrubníků stojatých</t>
  </si>
  <si>
    <t>-1735698887</t>
  </si>
  <si>
    <t>dle B1.2.1- stávající obruby chodníku</t>
  </si>
  <si>
    <t>33,5</t>
  </si>
  <si>
    <t>120001101</t>
  </si>
  <si>
    <t>Příplatek k cenám vykopávek za ztížení vykopávky v blízkosti podzemního vedení nebo výbušnin v horninách jakékoliv třídy</t>
  </si>
  <si>
    <t>1090536913</t>
  </si>
  <si>
    <t>dle A2 - ostravské komunikace</t>
  </si>
  <si>
    <t>2*0,71*33,5</t>
  </si>
  <si>
    <t>121101102</t>
  </si>
  <si>
    <t>Sejmutí ornice nebo lesní půdy s vodorovným přemístěním na hromady v místě upotřebení nebo na dočasné či trvalé skládky se složením, na vzdálenost přes 50 do 100 m</t>
  </si>
  <si>
    <t>-193358188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</si>
  <si>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</si>
  <si>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</si>
  <si>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</si>
  <si>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36472304</t>
  </si>
  <si>
    <t>dle B1.2.3, B1.2.1</t>
  </si>
  <si>
    <t>asfalt*0,71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</si>
  <si>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</si>
  <si>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</si>
  <si>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</si>
  <si>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1663197643</t>
  </si>
  <si>
    <t>132201101</t>
  </si>
  <si>
    <t>Hloubení zapažených i nezapažených rýh šířky do 600 mm s urovnáním dna do předepsaného profilu a spádu v hornině tř. 3 do 100 m3</t>
  </si>
  <si>
    <t>1655108770</t>
  </si>
  <si>
    <t>dle B1.2.3, B1.2.1, B1.2.4</t>
  </si>
  <si>
    <t>drenáž pláně</t>
  </si>
  <si>
    <t>0,5*0,6*42,2</t>
  </si>
  <si>
    <t>132201109</t>
  </si>
  <si>
    <t>Hloubení zapažených i nezapažených rýh šířky do 600 mm s urovnáním dna do předepsaného profilu a spádu v hornině tř. 3 Příplatek k cenám za lepivost horniny tř. 3</t>
  </si>
  <si>
    <t>-102819539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</si>
  <si>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</si>
  <si>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</si>
  <si>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-704585777</t>
  </si>
  <si>
    <t>odkopávky+rýhy+ornice-sadovky*0,15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</si>
  <si>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</si>
  <si>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</si>
  <si>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612772879</t>
  </si>
  <si>
    <t>odvoz*15</t>
  </si>
  <si>
    <t>167101102</t>
  </si>
  <si>
    <t>Nakládání, skládání a překládání neulehlého výkopku nebo sypaniny nakládání, množství přes 100 m3, z hornin tř. 1 až 4</t>
  </si>
  <si>
    <t>-1223615265</t>
  </si>
  <si>
    <t>171201201</t>
  </si>
  <si>
    <t>Uložení sypaniny na skládky</t>
  </si>
  <si>
    <t>-222804879</t>
  </si>
  <si>
    <t>171201211</t>
  </si>
  <si>
    <t>Uložení sypaniny poplatek za uložení sypaniny na skládce (skládkovné)</t>
  </si>
  <si>
    <t>t</t>
  </si>
  <si>
    <t>817675555</t>
  </si>
  <si>
    <t>odvoz*1,7</t>
  </si>
  <si>
    <t>174101101</t>
  </si>
  <si>
    <t>Zásyp sypaninou z jakékoliv horniny s uložením výkopku ve vrstvách se zhutněním jam, šachet, rýh nebo kolem objektů v těchto vykopávkách</t>
  </si>
  <si>
    <t>252420237</t>
  </si>
  <si>
    <t>583442000</t>
  </si>
  <si>
    <t>štěrkodrť frakce 0-63 třída C</t>
  </si>
  <si>
    <t>702240719</t>
  </si>
  <si>
    <t>rýhy*1,9</t>
  </si>
  <si>
    <t>181301102</t>
  </si>
  <si>
    <t>Rozprostření a urovnání ornice v rovině nebo ve svahu sklonu do 1:5 při souvislé ploše do 500 m2, tl. vrstvy přes 100 do 150 mm</t>
  </si>
  <si>
    <t>-1866687713</t>
  </si>
  <si>
    <t>39+41</t>
  </si>
  <si>
    <t>25234001</t>
  </si>
  <si>
    <t>herbicid totální systémový neselektivní</t>
  </si>
  <si>
    <t>litr</t>
  </si>
  <si>
    <t>1863568105</t>
  </si>
  <si>
    <t>(sadovky*8)/10000</t>
  </si>
  <si>
    <t>181411131</t>
  </si>
  <si>
    <t>Založení trávníku na půdě předem připravené plochy do 1000 m2 výsevem včetně utažení parkového v rovině nebo na svahu do 1:5</t>
  </si>
  <si>
    <t>56055368</t>
  </si>
  <si>
    <t>41</t>
  </si>
  <si>
    <t>005724200</t>
  </si>
  <si>
    <t>osivo směs travní parková okrasná</t>
  </si>
  <si>
    <t>kg</t>
  </si>
  <si>
    <t>-1115570202</t>
  </si>
  <si>
    <t>dle B1.1</t>
  </si>
  <si>
    <t>41*0,025</t>
  </si>
  <si>
    <t>181951102</t>
  </si>
  <si>
    <t>Úprava pláně vyrovnáním výškových rozdílů v hornině tř. 1 až 4 se zhutněním</t>
  </si>
  <si>
    <t>-1751744044</t>
  </si>
  <si>
    <t>183101313</t>
  </si>
  <si>
    <t>Hloubení jamek pro vysazování rostlin v zemině tř.1 až 4 s výměnou půdy z 100% v rovině nebo na svahu do 1:5, objemu přes 0,02 do 0,05 m3</t>
  </si>
  <si>
    <t>793171547</t>
  </si>
  <si>
    <t>251911550</t>
  </si>
  <si>
    <t>hnojivo průmyslové Cererit (bal. 5 kg)</t>
  </si>
  <si>
    <t>-601219748</t>
  </si>
  <si>
    <t>2*0,005*keře</t>
  </si>
  <si>
    <t>24</t>
  </si>
  <si>
    <t>183403114</t>
  </si>
  <si>
    <t>Obdělání půdy kultivátorováním v rovině nebo na svahu do 1:5</t>
  </si>
  <si>
    <t>-2062205527</t>
  </si>
  <si>
    <t>25</t>
  </si>
  <si>
    <t>183403153</t>
  </si>
  <si>
    <t>Obdělání půdy hrabáním v rovině nebo na svahu do 1:5</t>
  </si>
  <si>
    <t>-1459035982</t>
  </si>
  <si>
    <t>26</t>
  </si>
  <si>
    <t>183403161</t>
  </si>
  <si>
    <t>Obdělání půdy válením v rovině nebo na svahu do 1:5</t>
  </si>
  <si>
    <t>-299836759</t>
  </si>
  <si>
    <t>27</t>
  </si>
  <si>
    <t>183552431</t>
  </si>
  <si>
    <t>Úprava zemědělské půdy - hnojení tekutými hnojivy na ploše jednotlivě se zapravením hnojiva do půdy do 5 ha, o sklonu do 5 st.</t>
  </si>
  <si>
    <t>950617195</t>
  </si>
  <si>
    <t>sadovky/10000</t>
  </si>
  <si>
    <t>28</t>
  </si>
  <si>
    <t>184102113</t>
  </si>
  <si>
    <t>Výsadba dřeviny s balem do předem vyhloubené jamky se zalitím v rovině nebo na svahu do 1:5, při průměru balu přes 300 do 400 mm</t>
  </si>
  <si>
    <t>-2110418298</t>
  </si>
  <si>
    <t>29</t>
  </si>
  <si>
    <t>R801</t>
  </si>
  <si>
    <t>Mochna křovitá (Potentilla fruticosa 'Red Robin') 20-30cm, kontejner 1,5L</t>
  </si>
  <si>
    <t>272769249</t>
  </si>
  <si>
    <t>30</t>
  </si>
  <si>
    <t>184801131</t>
  </si>
  <si>
    <t xml:space="preserve">Ošetření vysazených dřevin  ve skupinách v rovině nebo na svahu do 1:5</t>
  </si>
  <si>
    <t>1538755139</t>
  </si>
  <si>
    <t>39</t>
  </si>
  <si>
    <t>31</t>
  </si>
  <si>
    <t>184802111</t>
  </si>
  <si>
    <t>Chemické odplevelení půdy před založením kultury, trávníku nebo zpevněných ploch o výměře jednotlivě přes 20 m2 v rovině nebo na svahu do 1:5 postřikem na široko</t>
  </si>
  <si>
    <t>-1573261278</t>
  </si>
  <si>
    <t>32</t>
  </si>
  <si>
    <t>184911421</t>
  </si>
  <si>
    <t>Mulčování vysazených rostlin mulčovací kůrou, tl. do 100 mm v rovině nebo na svahu do 1:5</t>
  </si>
  <si>
    <t>-644904387</t>
  </si>
  <si>
    <t>33</t>
  </si>
  <si>
    <t>185802124</t>
  </si>
  <si>
    <t xml:space="preserve">Hnojení půdy nebo trávníku  na svahu přes 1:5 do 1:2 umělým hnojivem s rozdělením k jednotlivým rostlinám</t>
  </si>
  <si>
    <t>1517167623</t>
  </si>
  <si>
    <t>(2*0,005*keře)/1000</t>
  </si>
  <si>
    <t>34</t>
  </si>
  <si>
    <t>185804312</t>
  </si>
  <si>
    <t xml:space="preserve">Zalití rostlin vodou  plochy záhonů jednotlivě přes 20 m2</t>
  </si>
  <si>
    <t>-1205656596</t>
  </si>
  <si>
    <t>dle B1.1, B1.2.1</t>
  </si>
  <si>
    <t>2*41*0,015+8*0,015*39</t>
  </si>
  <si>
    <t>35</t>
  </si>
  <si>
    <t>185851121</t>
  </si>
  <si>
    <t>Dovoz vody pro zálivku rostlin na vzdálenost do 1000 m</t>
  </si>
  <si>
    <t>-1732134985</t>
  </si>
  <si>
    <t>36</t>
  </si>
  <si>
    <t>185851129</t>
  </si>
  <si>
    <t>Dovoz vody pro zálivku rostlin Příplatek k ceně za každých dalších i započatých 1000 m</t>
  </si>
  <si>
    <t>-1475340028</t>
  </si>
  <si>
    <t>voda*24</t>
  </si>
  <si>
    <t>37</t>
  </si>
  <si>
    <t>10391100</t>
  </si>
  <si>
    <t>kůra mulčovací VL</t>
  </si>
  <si>
    <t>1331720386</t>
  </si>
  <si>
    <t>0,15*39</t>
  </si>
  <si>
    <t>38</t>
  </si>
  <si>
    <t>R101</t>
  </si>
  <si>
    <t xml:space="preserve">Trávníkový substrát  </t>
  </si>
  <si>
    <t>790766959</t>
  </si>
  <si>
    <t>(41*0,15)/2,5</t>
  </si>
  <si>
    <t>R102</t>
  </si>
  <si>
    <t>ochrana kmene bedněním - zřízení</t>
  </si>
  <si>
    <t>430803364</t>
  </si>
  <si>
    <t>2*0,5*4*9</t>
  </si>
  <si>
    <t>40</t>
  </si>
  <si>
    <t>R103</t>
  </si>
  <si>
    <t>ochrana kmene bedněním - odstranění</t>
  </si>
  <si>
    <t>-688887656</t>
  </si>
  <si>
    <t>Zakládání</t>
  </si>
  <si>
    <t>212755214</t>
  </si>
  <si>
    <t>Trativody bez lože z drenážních trubek plastových flexibilních D 100 mm</t>
  </si>
  <si>
    <t>-1172636921</t>
  </si>
  <si>
    <t>42</t>
  </si>
  <si>
    <t>213141111</t>
  </si>
  <si>
    <t>Zřízení vrstvy z geotextilie filtrační, separační, odvodňovací, ochranné, výztužné nebo protierozní v rovině nebo ve sklonu do 1:5, šířky do 3 m</t>
  </si>
  <si>
    <t>-1075271235</t>
  </si>
  <si>
    <t>drenáž*3,14*0,1+drenáž*0,5*4*1,5</t>
  </si>
  <si>
    <t>43</t>
  </si>
  <si>
    <t>693110620R</t>
  </si>
  <si>
    <t>geotextilie z polyesterových vláken netkaná, 300 g/m2, šíře 200 cm</t>
  </si>
  <si>
    <t>-286812560</t>
  </si>
  <si>
    <t>Vodorovné konstrukce</t>
  </si>
  <si>
    <t>44</t>
  </si>
  <si>
    <t>451573111</t>
  </si>
  <si>
    <t>Lože pod potrubí, stoky a drobné objekty v otevřeném výkopu z písku a štěrkopísku do 63 mm</t>
  </si>
  <si>
    <t>-831762263</t>
  </si>
  <si>
    <t>drenáž*0,3*0,1</t>
  </si>
  <si>
    <t>Komunikace pozemní</t>
  </si>
  <si>
    <t>45</t>
  </si>
  <si>
    <t>564851111</t>
  </si>
  <si>
    <t>Podklad ze štěrkodrti ŠD s rozprostřením a zhutněním, po zhutnění tl. 150 mm</t>
  </si>
  <si>
    <t>-1795274355</t>
  </si>
  <si>
    <t>2*asfalt</t>
  </si>
  <si>
    <t>46</t>
  </si>
  <si>
    <t>564871116</t>
  </si>
  <si>
    <t>Podklad ze štěrkodrti ŠD s rozprostřením a zhutněním, po zhutnění tl. 300 mm</t>
  </si>
  <si>
    <t>132695280</t>
  </si>
  <si>
    <t>47</t>
  </si>
  <si>
    <t>565155121</t>
  </si>
  <si>
    <t xml:space="preserve">Asfaltový beton vrstva podkladní ACP 16 (obalované kamenivo střednězrnné - OKS)  s rozprostřením a zhutněním v pruhu šířky přes 3 m, po zhutnění tl. 70 mm</t>
  </si>
  <si>
    <t>-1792979774</t>
  </si>
  <si>
    <t>48</t>
  </si>
  <si>
    <t>573111112</t>
  </si>
  <si>
    <t>Postřik infiltrační PI z asfaltu silničního s posypem kamenivem, v množství 1,00 kg/m2</t>
  </si>
  <si>
    <t>-1270609574</t>
  </si>
  <si>
    <t>49</t>
  </si>
  <si>
    <t>573211112</t>
  </si>
  <si>
    <t>Postřik spojovací PS bez posypu kamenivem z asfaltu silničního, v množství 0,70 kg/m2</t>
  </si>
  <si>
    <t>-831523309</t>
  </si>
  <si>
    <t>50</t>
  </si>
  <si>
    <t>577134121</t>
  </si>
  <si>
    <t xml:space="preserve">Asfaltový beton vrstva obrusná ACO 11 (ABS)  s rozprostřením a se zhutněním z nemodifikovaného asfaltu v pruhu šířky přes 3 m tř. I, po zhutnění tl. 40 mm</t>
  </si>
  <si>
    <t>1009595572</t>
  </si>
  <si>
    <t>Ostatní konstrukce a práce, bourání</t>
  </si>
  <si>
    <t>51</t>
  </si>
  <si>
    <t>914111111</t>
  </si>
  <si>
    <t>Montáž svislé dopravní značky základní velikosti do 1 m2 objímkami na sloupky nebo konzoly</t>
  </si>
  <si>
    <t>-14394235</t>
  </si>
  <si>
    <t>52</t>
  </si>
  <si>
    <t>404454040</t>
  </si>
  <si>
    <t>značka dopravní svislá nereflexní FeZn prolis, 500 x 700 mm</t>
  </si>
  <si>
    <t>-15173394</t>
  </si>
  <si>
    <t>40445415</t>
  </si>
  <si>
    <t>značka dopravní svislá nereflexní FeZn prolis 300x200mm</t>
  </si>
  <si>
    <t>969842704</t>
  </si>
  <si>
    <t>0,5*2 'Přepočtené koeficientem množství</t>
  </si>
  <si>
    <t>54</t>
  </si>
  <si>
    <t>404452250</t>
  </si>
  <si>
    <t>sloupek Zn 60 - 350</t>
  </si>
  <si>
    <t>-1653138716</t>
  </si>
  <si>
    <t>55</t>
  </si>
  <si>
    <t>404452400</t>
  </si>
  <si>
    <t>patka hliníková pro sloupek D 60 mm</t>
  </si>
  <si>
    <t>1931619665</t>
  </si>
  <si>
    <t>56</t>
  </si>
  <si>
    <t>404452530</t>
  </si>
  <si>
    <t>víčko plastové na sloupek 60</t>
  </si>
  <si>
    <t>-1011724641</t>
  </si>
  <si>
    <t>57</t>
  </si>
  <si>
    <t>915211111</t>
  </si>
  <si>
    <t xml:space="preserve">Vodorovné dopravní značení stříkaným plastem  dělící čára šířky 125 mm souvislá bílá základní</t>
  </si>
  <si>
    <t>-2146491386</t>
  </si>
  <si>
    <t>dle B1.2.7</t>
  </si>
  <si>
    <t>4,5*7+5*9</t>
  </si>
  <si>
    <t>58</t>
  </si>
  <si>
    <t>915231111</t>
  </si>
  <si>
    <t xml:space="preserve">Vodorovné dopravní značení stříkaným plastem  přechody pro chodce, šipky, symboly nápisy bílé základní</t>
  </si>
  <si>
    <t>1343398055</t>
  </si>
  <si>
    <t>59</t>
  </si>
  <si>
    <t>R910</t>
  </si>
  <si>
    <t>vodorovné dopravní značení - žlutý plast</t>
  </si>
  <si>
    <t>2138980288</t>
  </si>
  <si>
    <t>2,12*12</t>
  </si>
  <si>
    <t>60</t>
  </si>
  <si>
    <t>915611111</t>
  </si>
  <si>
    <t xml:space="preserve">Předznačení pro vodorovné značení  stříkané barvou nebo prováděné z nátěrových hmot liniové dělicí čáry, vodicí proužky</t>
  </si>
  <si>
    <t>2069393654</t>
  </si>
  <si>
    <t>vdz+25,44</t>
  </si>
  <si>
    <t>61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</si>
  <si>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</si>
  <si>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</si>
  <si>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1228320529</t>
  </si>
  <si>
    <t>dle B1.2.1, B1.2.3 - dvojřádek</t>
  </si>
  <si>
    <t>8,56+3+6,8+5,25+3*2+2*2,36+3,15+2,75+2,36*2+3*2+15,5+5,41+4,05+8,18+15+0,48+2,46*2+2,67</t>
  </si>
  <si>
    <t>62</t>
  </si>
  <si>
    <t>583801100</t>
  </si>
  <si>
    <t>kostka dlažební drobná, žula, I.jakost, velikost 10 cm</t>
  </si>
  <si>
    <t>-1359142832</t>
  </si>
  <si>
    <t>kostky*0,1*0,2*2</t>
  </si>
  <si>
    <t>63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</si>
  <si>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</si>
  <si>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</si>
  <si>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500036360</t>
  </si>
  <si>
    <t>8,56+3+7,75+5,25+3*4+2,36*4+3,15+0,48+15,5+5,41+4,05+8,18+2,46*2+2,67+2</t>
  </si>
  <si>
    <t>64</t>
  </si>
  <si>
    <t>592175030R</t>
  </si>
  <si>
    <t>obrubník betonový přírodní 100x15/12x30 cm</t>
  </si>
  <si>
    <t>-2109102076</t>
  </si>
  <si>
    <t>65</t>
  </si>
  <si>
    <t>916991121</t>
  </si>
  <si>
    <t>Lože pod obrubníky, krajníky nebo obruby z dlažebních kostek z betonu prostého tř. C 16/20</t>
  </si>
  <si>
    <t>1018708152</t>
  </si>
  <si>
    <t>0,1*0,3*(bo1530+kostky)</t>
  </si>
  <si>
    <t>66</t>
  </si>
  <si>
    <t>919731123R</t>
  </si>
  <si>
    <t>Zarovnání styčné plochy podkladu nebo krytu podél vybourané části komunikace nebo zpevněné plochy živičné tl. přes 100 do 200 mm</t>
  </si>
  <si>
    <t>-609824189</t>
  </si>
  <si>
    <t>35,5</t>
  </si>
  <si>
    <t>67</t>
  </si>
  <si>
    <t>919735113</t>
  </si>
  <si>
    <t>Řezání stávajícího živičného krytu nebo podkladu hloubky přes 100 do 150 mm</t>
  </si>
  <si>
    <t>260109261</t>
  </si>
  <si>
    <t>68</t>
  </si>
  <si>
    <t>938908411</t>
  </si>
  <si>
    <t>Čištění vozovek splachováním vodou povrchu podkladu nebo krytu živičného, betonového nebo dlážděného</t>
  </si>
  <si>
    <t>677363634</t>
  </si>
  <si>
    <t>997</t>
  </si>
  <si>
    <t>Přesun sutě</t>
  </si>
  <si>
    <t>69</t>
  </si>
  <si>
    <t>997002611</t>
  </si>
  <si>
    <t>Nakládání suti a vybouraných hmot na dopravní prostředek pro vodorovné přemístění</t>
  </si>
  <si>
    <t>1642647435</t>
  </si>
  <si>
    <t>70</t>
  </si>
  <si>
    <t>997006512</t>
  </si>
  <si>
    <t>Vodorovná doprava suti na skládku s naložením na dopravní prostředek a složením přes 100 m do 1 km</t>
  </si>
  <si>
    <t>247288873</t>
  </si>
  <si>
    <t>71</t>
  </si>
  <si>
    <t>997006519</t>
  </si>
  <si>
    <t>Vodorovná doprava suti na skládku s naložením na dopravní prostředek a složením Příplatek k ceně za každý další i započatý 1 km</t>
  </si>
  <si>
    <t>1403014150</t>
  </si>
  <si>
    <t>16,548*24 'Přepočtené koeficientem množství</t>
  </si>
  <si>
    <t>72</t>
  </si>
  <si>
    <t>997221855R</t>
  </si>
  <si>
    <t>Poplatek za uložení stavebního odpadu na skládce (skládkovné) zeminy a kameniva</t>
  </si>
  <si>
    <t>-628865497</t>
  </si>
  <si>
    <t>998</t>
  </si>
  <si>
    <t>Přesun hmot</t>
  </si>
  <si>
    <t>73</t>
  </si>
  <si>
    <t>998225111</t>
  </si>
  <si>
    <t xml:space="preserve">Přesun hmot pro komunikace s krytem z kameniva, monolitickým betonovým nebo živičným  dopravní vzdálenost do 200 m jakékoliv délky objektu</t>
  </si>
  <si>
    <t>2082239596</t>
  </si>
  <si>
    <t>Práce a dodávky M</t>
  </si>
  <si>
    <t>46-M</t>
  </si>
  <si>
    <t>Zemní práce při extr.mont.pracích</t>
  </si>
  <si>
    <t>74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</si>
  <si>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</si>
  <si>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</si>
  <si>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2035909796</t>
  </si>
  <si>
    <t>dle A2 - sondy</t>
  </si>
  <si>
    <t>2*2</t>
  </si>
  <si>
    <t>jáma</t>
  </si>
  <si>
    <t>jáma vsaku</t>
  </si>
  <si>
    <t>37,5</t>
  </si>
  <si>
    <t>paženír</t>
  </si>
  <si>
    <t>61,974</t>
  </si>
  <si>
    <t>výkop rýh</t>
  </si>
  <si>
    <t>32,536</t>
  </si>
  <si>
    <t>pažení_celk</t>
  </si>
  <si>
    <t>pažení celkem</t>
  </si>
  <si>
    <t>140,374</t>
  </si>
  <si>
    <t>fr032</t>
  </si>
  <si>
    <t>fr1632</t>
  </si>
  <si>
    <t>14,25</t>
  </si>
  <si>
    <t>fr3263</t>
  </si>
  <si>
    <t>34,2</t>
  </si>
  <si>
    <t>002 - SO 301 DEŠŤOVÁ KANALIZACE</t>
  </si>
  <si>
    <t>lože</t>
  </si>
  <si>
    <t>3,276</t>
  </si>
  <si>
    <t>obsyp</t>
  </si>
  <si>
    <t>9,828</t>
  </si>
  <si>
    <t>zásyp</t>
  </si>
  <si>
    <t>56,932</t>
  </si>
  <si>
    <t>potrubí</t>
  </si>
  <si>
    <t>20,8</t>
  </si>
  <si>
    <t>textilie</t>
  </si>
  <si>
    <t>96,304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</si>
  <si>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</si>
  <si>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</si>
  <si>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</si>
  <si>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</si>
  <si>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825479855</t>
  </si>
  <si>
    <t>dle D1.1.b.1</t>
  </si>
  <si>
    <t>3*5*2,5</t>
  </si>
  <si>
    <t>131201209</t>
  </si>
  <si>
    <t>Hloubení zapažených jam a zářezů s urovnáním dna do předepsaného profilu a spádu Příplatek k cenám za lepivost horniny tř. 3</t>
  </si>
  <si>
    <t>-1521339944</t>
  </si>
  <si>
    <t>132201201</t>
  </si>
  <si>
    <t>Hloubení zapažených i nezapažených rýh šířky přes 600 do 2 000 mm s urovnáním dna do předepsaného profilu a spádu v hornině tř. 3 do 100 m3</t>
  </si>
  <si>
    <t>-1754210667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</si>
  <si>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</si>
  <si>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</si>
  <si>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</si>
  <si>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</si>
  <si>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1718220433</t>
  </si>
  <si>
    <t>151101102</t>
  </si>
  <si>
    <t>Zřízení pažení a rozepření stěn rýh pro podzemní vedení pro všechny šířky rýhy příložné pro jakoukoliv mezerovitost, hloubky do 4 m</t>
  </si>
  <si>
    <t>-1818969416</t>
  </si>
  <si>
    <t>dle D1.1.b.1; dle D1.1.b.4</t>
  </si>
  <si>
    <t>potrubí dešť</t>
  </si>
  <si>
    <t>2*(5,87*2,1+9,33*2)</t>
  </si>
  <si>
    <t>2*2,5*(5+3)</t>
  </si>
  <si>
    <t>vpusti</t>
  </si>
  <si>
    <t>4*2*1,6*3</t>
  </si>
  <si>
    <t>151101112</t>
  </si>
  <si>
    <t>Odstranění pažení a rozepření stěn rýh pro podzemní vedení s uložením materiálu na vzdálenost do 3 m od kraje výkopu příložné, hloubky přes 2 do 4 m</t>
  </si>
  <si>
    <t>741738648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</si>
  <si>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</si>
  <si>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</si>
  <si>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-1849435090</t>
  </si>
  <si>
    <t>1521137675</t>
  </si>
  <si>
    <t>rýhy+jáma</t>
  </si>
  <si>
    <t>-397749369</t>
  </si>
  <si>
    <t>15*(rýhy+jáma)</t>
  </si>
  <si>
    <t>-1519535238</t>
  </si>
  <si>
    <t>166958114</t>
  </si>
  <si>
    <t>-618640343</t>
  </si>
  <si>
    <t>1,7*(rýhy+jáma)</t>
  </si>
  <si>
    <t>583441720</t>
  </si>
  <si>
    <t>štěrkodrť frakce 0-32 třída C</t>
  </si>
  <si>
    <t>1101051814</t>
  </si>
  <si>
    <t>5*3*0,5*2</t>
  </si>
  <si>
    <t>583439320</t>
  </si>
  <si>
    <t>kamenivo drcené hrubé frakce 16-32</t>
  </si>
  <si>
    <t>-694247302</t>
  </si>
  <si>
    <t>5*3*0,5*1,9</t>
  </si>
  <si>
    <t>583439630R</t>
  </si>
  <si>
    <t>kamenivo drcené hrubé prané frakce 32-63 praná</t>
  </si>
  <si>
    <t>-2123219993</t>
  </si>
  <si>
    <t>5*3*1,2*1,9</t>
  </si>
  <si>
    <t>1691102525</t>
  </si>
  <si>
    <t>rýhy-lože-obsyp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</si>
  <si>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</si>
  <si>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</si>
  <si>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-632627986</t>
  </si>
  <si>
    <t>dle D1.1.b.2</t>
  </si>
  <si>
    <t>0,45*1,05*potrubí</t>
  </si>
  <si>
    <t>1813737673</t>
  </si>
  <si>
    <t>zásyp*1,9-fr032-fr1632-fr3263</t>
  </si>
  <si>
    <t>583373310R</t>
  </si>
  <si>
    <t>štěrkopísek frakce 0-22</t>
  </si>
  <si>
    <t>-593067122</t>
  </si>
  <si>
    <t>obsyp*2</t>
  </si>
  <si>
    <t>212755216</t>
  </si>
  <si>
    <t>Trativody bez lože z drenážních trubek plastových flexibilních D 160 mm</t>
  </si>
  <si>
    <t>-1938654702</t>
  </si>
  <si>
    <t>5*4+2*2</t>
  </si>
  <si>
    <t>-508325152</t>
  </si>
  <si>
    <t>textilie*1,5</t>
  </si>
  <si>
    <t>213141132</t>
  </si>
  <si>
    <t>Zřízení vrstvy z geotextilie filtrační, separační, odvodňovací, ochranné, výztužné nebo protierozní ve sklonu přes 1:2 do 1:1, šířky přes 3 do 6 m</t>
  </si>
  <si>
    <t>1750451723</t>
  </si>
  <si>
    <t>2*2,5*(5+3)+3*5*3</t>
  </si>
  <si>
    <t>3,14*0,15*drenáž</t>
  </si>
  <si>
    <t>Svislé a kompletní konstrukce</t>
  </si>
  <si>
    <t>359901211</t>
  </si>
  <si>
    <t>Monitoring stok (kamerový systém) jakékoli výšky nová kanalizace</t>
  </si>
  <si>
    <t>1688967324</t>
  </si>
  <si>
    <t>dle D1.1.b.4</t>
  </si>
  <si>
    <t>-684736299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</si>
  <si>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</si>
  <si>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</si>
  <si>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</si>
  <si>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</si>
  <si>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-942574235</t>
  </si>
  <si>
    <t>9,93+5,87</t>
  </si>
  <si>
    <t>vsak</t>
  </si>
  <si>
    <t>1+2*2</t>
  </si>
  <si>
    <t>dodání a osazení kompletní sorpční vpusti vč.obetonování 1m3 C30/37</t>
  </si>
  <si>
    <t>-1129967896</t>
  </si>
  <si>
    <t>dle C2; D1.1.b.3</t>
  </si>
  <si>
    <t>286114600</t>
  </si>
  <si>
    <t>trubka kanalizační plastová PVC KG DN 160x1000 mm SN 8</t>
  </si>
  <si>
    <t>-1082313374</t>
  </si>
  <si>
    <t>892312121</t>
  </si>
  <si>
    <t>Tlakové zkoušky vzduchem těsnícími vaky ucpávkovými DN 150</t>
  </si>
  <si>
    <t>úsek</t>
  </si>
  <si>
    <t>2037434843</t>
  </si>
  <si>
    <t>dle D1.1.b.5</t>
  </si>
  <si>
    <t>938906143R</t>
  </si>
  <si>
    <t>Čištění usazenin pročištění drenážního potrubí DN 130 a 160</t>
  </si>
  <si>
    <t>-1536597137</t>
  </si>
  <si>
    <t>čištění před kamerovou revizí</t>
  </si>
  <si>
    <t>998276201R</t>
  </si>
  <si>
    <t>Přesun hmot, trub.vedení plast. obsypaná kamenivem</t>
  </si>
  <si>
    <t>570913890</t>
  </si>
  <si>
    <t>dvk110</t>
  </si>
  <si>
    <t>71,2</t>
  </si>
  <si>
    <t>kabel</t>
  </si>
  <si>
    <t>35,6</t>
  </si>
  <si>
    <t>svody</t>
  </si>
  <si>
    <t>003 - SO 401 VEŘEJNÉ OSVĚTLENÍ</t>
  </si>
  <si>
    <t>PSV - Práce a dodávky PSV</t>
  </si>
  <si>
    <t xml:space="preserve">    741 - Elektroinstalace - silnoproud</t>
  </si>
  <si>
    <t xml:space="preserve">    21-M - Elektromontáže</t>
  </si>
  <si>
    <t>899623161R</t>
  </si>
  <si>
    <t>Obetonování potrubí nebo zdiva stok betonem prostým v otevřeném výkopu, beton tř. C 20/25</t>
  </si>
  <si>
    <t>-1217644843</t>
  </si>
  <si>
    <t>dle C4.2.b</t>
  </si>
  <si>
    <t>chráničky pod vozovkou</t>
  </si>
  <si>
    <t>(17+18,6)*0,5*0,25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</si>
  <si>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</si>
  <si>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</si>
  <si>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</si>
  <si>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</si>
  <si>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</si>
  <si>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</si>
  <si>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-365550218</t>
  </si>
  <si>
    <t>dvk110*0,5+svody</t>
  </si>
  <si>
    <t>741130021</t>
  </si>
  <si>
    <t>Ukončení vodičů izolovaných s označením a zapojením na svorkovnici s otevřením a uzavřením krytu, průřezu žíly do 2,5 mm2</t>
  </si>
  <si>
    <t>-485813432</t>
  </si>
  <si>
    <t>dle C4.2.d</t>
  </si>
  <si>
    <t>741130025</t>
  </si>
  <si>
    <t>Ukončení vodičů izolovaných s označením a zapojením na svorkovnici s otevřením a uzavřením krytu, průřezu žíly do 16 mm2</t>
  </si>
  <si>
    <t>-2037254560</t>
  </si>
  <si>
    <t>741420021</t>
  </si>
  <si>
    <t>Montáž hromosvodného vedení svorek se 2 šrouby</t>
  </si>
  <si>
    <t>1684806838</t>
  </si>
  <si>
    <t>2+2</t>
  </si>
  <si>
    <t>354420130</t>
  </si>
  <si>
    <t>svorka uzemnění Cu spojovací</t>
  </si>
  <si>
    <t>1304965495</t>
  </si>
  <si>
    <t>354420160</t>
  </si>
  <si>
    <t>svorka uzemnění Cu připojovací</t>
  </si>
  <si>
    <t>358083737</t>
  </si>
  <si>
    <t>741810002</t>
  </si>
  <si>
    <t>Zkoušky a prohlídky elektrických rozvodů a zařízení celková prohlídka a vyhotovení revizní zprávy pro objem montážních prací přes 100 do 500 tis. Kč</t>
  </si>
  <si>
    <t>908729215</t>
  </si>
  <si>
    <t>741820102</t>
  </si>
  <si>
    <t>Měření osvětlovacího zařízení intenzity osvětlení na pracovišti do 50 svítidel</t>
  </si>
  <si>
    <t>soubor</t>
  </si>
  <si>
    <t>-601203381</t>
  </si>
  <si>
    <t>21-M</t>
  </si>
  <si>
    <t>Elektromontáže</t>
  </si>
  <si>
    <t>210021063</t>
  </si>
  <si>
    <t>Ostatní elektromontážní doplňkové práce osazení výstražné fólie z PVC</t>
  </si>
  <si>
    <t>1470881486</t>
  </si>
  <si>
    <t>dvk110*0,5</t>
  </si>
  <si>
    <t>693113110R</t>
  </si>
  <si>
    <t xml:space="preserve">pás varovný plný PE  šíře 33 cm s potiskem</t>
  </si>
  <si>
    <t>128</t>
  </si>
  <si>
    <t>262380865</t>
  </si>
  <si>
    <t>210202013R</t>
  </si>
  <si>
    <t>Montáž svítidlo LED na výložník</t>
  </si>
  <si>
    <t>1263801555</t>
  </si>
  <si>
    <t>M002</t>
  </si>
  <si>
    <t>Dodávka tříram. výložníku dl. 2,5m</t>
  </si>
  <si>
    <t>256</t>
  </si>
  <si>
    <t>-803896136</t>
  </si>
  <si>
    <t>M006</t>
  </si>
  <si>
    <t>demontáž stáv.rozvodu vč.odvozu a likvidace</t>
  </si>
  <si>
    <t>1405158594</t>
  </si>
  <si>
    <t>17+18,6</t>
  </si>
  <si>
    <t>354360230R</t>
  </si>
  <si>
    <t>spojka kabelová zemní 4 x 16 - dodání a montáž</t>
  </si>
  <si>
    <t>-465641055</t>
  </si>
  <si>
    <t>M003</t>
  </si>
  <si>
    <t>dodání LED svítidla výložníkového 28W</t>
  </si>
  <si>
    <t>1396903489</t>
  </si>
  <si>
    <t>210204108</t>
  </si>
  <si>
    <t xml:space="preserve">Montáž výložníků osvětlení  tříramenných sloupových, hmotnosti přes 70 kg</t>
  </si>
  <si>
    <t>-1979779915</t>
  </si>
  <si>
    <t>210204203</t>
  </si>
  <si>
    <t>Montáž elektrovýzbroje stožárů osvětlení 3 okruhy</t>
  </si>
  <si>
    <t>2106192202</t>
  </si>
  <si>
    <t>M004</t>
  </si>
  <si>
    <t>Dodávka výzbroje stožáru osvětlení se třemi obvody, chráněné pojistkami</t>
  </si>
  <si>
    <t>sada</t>
  </si>
  <si>
    <t>-694967512</t>
  </si>
  <si>
    <t>210220002</t>
  </si>
  <si>
    <t>Montáž uzemňovacího vedení s upevněním, propojením a připojením pomocí svorek na povrchu vodičů FeZn drátem nebo lanem průměru do 10 mm</t>
  </si>
  <si>
    <t>65541513</t>
  </si>
  <si>
    <t>zemnič</t>
  </si>
  <si>
    <t>354410730</t>
  </si>
  <si>
    <t>drát průměr 10 mm FeZn</t>
  </si>
  <si>
    <t>1620105893</t>
  </si>
  <si>
    <t>210280211</t>
  </si>
  <si>
    <t>Měření zemních odporů zemniče prvního nebo samostatného</t>
  </si>
  <si>
    <t>-340867185</t>
  </si>
  <si>
    <t>210280215</t>
  </si>
  <si>
    <t>Měření zemních odporů zemniče Příplatek k ceně za každý další zemnič v síti</t>
  </si>
  <si>
    <t>220789805</t>
  </si>
  <si>
    <t>210280351</t>
  </si>
  <si>
    <t>Zkoušky vodičů a kabelů izolačních kabelů silových do 1 kV, počtu a průřezu žil do 4x25 mm2</t>
  </si>
  <si>
    <t>-2107963296</t>
  </si>
  <si>
    <t>210290891</t>
  </si>
  <si>
    <t>Doplnění orientačních štítků na kabel (při revizi instalace)</t>
  </si>
  <si>
    <t>-612493299</t>
  </si>
  <si>
    <t>M005</t>
  </si>
  <si>
    <t>kabelový štítek</t>
  </si>
  <si>
    <t>-1793936895</t>
  </si>
  <si>
    <t>210810005</t>
  </si>
  <si>
    <t>Montáž izolovaných kabelů měděných bez ukončení do 1 kV uložených volně CYKY, CYKYD, CYKYDY, NYM, NYY, YSLY, 750 V, počtu a průřezu žil 3 x 1,5 mm2</t>
  </si>
  <si>
    <t>655105624</t>
  </si>
  <si>
    <t>dle C4.2.d; C4.2.c</t>
  </si>
  <si>
    <t>3*(8+2,5+2)</t>
  </si>
  <si>
    <t>341110300</t>
  </si>
  <si>
    <t>kabel silový s Cu jádrem CYKY 3x1,5 mm2</t>
  </si>
  <si>
    <t>-1900784766</t>
  </si>
  <si>
    <t>210810014</t>
  </si>
  <si>
    <t>Montáž izolovaných kabelů měděných bez ukončení do 1 kV uložených volně CYKY, CYKYD, CYKYDY, NYM, NYY, YSLY, 750 V, počtu a průřezu žil 4 x 16 mm2</t>
  </si>
  <si>
    <t>-458356341</t>
  </si>
  <si>
    <t>18,6+17</t>
  </si>
  <si>
    <t>341110800</t>
  </si>
  <si>
    <t>kabel silový s Cu jádrem CYKY 4x16 mm2</t>
  </si>
  <si>
    <t>2069479375</t>
  </si>
  <si>
    <t>M007R</t>
  </si>
  <si>
    <t>demontáž stáv. výložníku se svítidlem vč. odvozu</t>
  </si>
  <si>
    <t>-1480854784</t>
  </si>
  <si>
    <t>460010024</t>
  </si>
  <si>
    <t>Vytyčení trasy vedení kabelového (podzemního) v zastavěném prostoru</t>
  </si>
  <si>
    <t>km</t>
  </si>
  <si>
    <t>1265509361</t>
  </si>
  <si>
    <t>dvk110*0,5*0,001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</si>
  <si>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</si>
  <si>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</si>
  <si>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-684961563</t>
  </si>
  <si>
    <t>460470011</t>
  </si>
  <si>
    <t>Provizorní zajištění inženýrských sítí ve výkopech pomocí drátů, dřevěných a plastových prvků apod. kabelů při křížení</t>
  </si>
  <si>
    <t>1568826363</t>
  </si>
  <si>
    <t>460520174</t>
  </si>
  <si>
    <t>Montáž trubek ochranných uložených volně do rýhy plastových ohebných, vnitřního průměru přes 90 do 110 mm</t>
  </si>
  <si>
    <t>-893757000</t>
  </si>
  <si>
    <t>dle D4.2.b; D4.2.d</t>
  </si>
  <si>
    <t>2*(18,6+17)</t>
  </si>
  <si>
    <t>345713550R</t>
  </si>
  <si>
    <t>trubka elektroinstalační ohebná dvouplášťová korugovaná D 94/110 mm, HDPE+LDPE</t>
  </si>
  <si>
    <t>1194444093</t>
  </si>
  <si>
    <t>460560303</t>
  </si>
  <si>
    <t>Zásyp kabelových rýh ručně s uložením výkopku ve vrstvách včetně zhutnění a urovnání povrchu šířky 50 cm hloubky 120 cm, v hornině třídy 3</t>
  </si>
  <si>
    <t>1567185916</t>
  </si>
  <si>
    <t>460620013</t>
  </si>
  <si>
    <t>Úprava terénu provizorní úprava terénu včetně odkopání drobných nerovností a zásypu prohlubní se zhutněním, v hornině třídy 3</t>
  </si>
  <si>
    <t>202705064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</si>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</sst>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10022018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Parkoviště ul. Aviatiků, p.p.č.463/6, k.ú.Hrabůvka - rozšíření parkoviště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ul. Aviatiků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9. 2. 2018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Městský obvod Ostrava – Jih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Roman Fildán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16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'000 - vedlejší rozpočtové...'!J27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'000 - vedlejší rozpočtové...'!P78</f>
        <v>0</v>
      </c>
      <c r="AV52" s="127">
        <f>'000 - vedlejší rozpočtové...'!J30</f>
        <v>0</v>
      </c>
      <c r="AW52" s="127">
        <f>'000 - vedlejší rozpočtové...'!J31</f>
        <v>0</v>
      </c>
      <c r="AX52" s="127">
        <f>'000 - vedlejší rozpočtové...'!J32</f>
        <v>0</v>
      </c>
      <c r="AY52" s="127">
        <f>'000 - vedlejší rozpočtové...'!J33</f>
        <v>0</v>
      </c>
      <c r="AZ52" s="127">
        <f>'000 - vedlejší rozpočtové...'!F30</f>
        <v>0</v>
      </c>
      <c r="BA52" s="127">
        <f>'000 - vedlejší rozpočtové...'!F31</f>
        <v>0</v>
      </c>
      <c r="BB52" s="127">
        <f>'000 - vedlejší rozpočtové...'!F32</f>
        <v>0</v>
      </c>
      <c r="BC52" s="127">
        <f>'000 - vedlejší rozpočtové...'!F33</f>
        <v>0</v>
      </c>
      <c r="BD52" s="129">
        <f>'000 - vedlejší rozpočtové...'!F34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16.5" customHeight="1">
      <c r="A53" s="118" t="s">
        <v>75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83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'001 - SO 101 PARKOVIŠTĚ'!J27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26">
        <v>0</v>
      </c>
      <c r="AT53" s="127">
        <f>ROUND(SUM(AV53:AW53),2)</f>
        <v>0</v>
      </c>
      <c r="AU53" s="128">
        <f>'001 - SO 101 PARKOVIŠTĚ'!P86</f>
        <v>0</v>
      </c>
      <c r="AV53" s="127">
        <f>'001 - SO 101 PARKOVIŠTĚ'!J30</f>
        <v>0</v>
      </c>
      <c r="AW53" s="127">
        <f>'001 - SO 101 PARKOVIŠTĚ'!J31</f>
        <v>0</v>
      </c>
      <c r="AX53" s="127">
        <f>'001 - SO 101 PARKOVIŠTĚ'!J32</f>
        <v>0</v>
      </c>
      <c r="AY53" s="127">
        <f>'001 - SO 101 PARKOVIŠTĚ'!J33</f>
        <v>0</v>
      </c>
      <c r="AZ53" s="127">
        <f>'001 - SO 101 PARKOVIŠTĚ'!F30</f>
        <v>0</v>
      </c>
      <c r="BA53" s="127">
        <f>'001 - SO 101 PARKOVIŠTĚ'!F31</f>
        <v>0</v>
      </c>
      <c r="BB53" s="127">
        <f>'001 - SO 101 PARKOVIŠTĚ'!F32</f>
        <v>0</v>
      </c>
      <c r="BC53" s="127">
        <f>'001 - SO 101 PARKOVIŠTĚ'!F33</f>
        <v>0</v>
      </c>
      <c r="BD53" s="129">
        <f>'001 - SO 101 PARKOVIŠTĚ'!F34</f>
        <v>0</v>
      </c>
      <c r="BT53" s="130" t="s">
        <v>79</v>
      </c>
      <c r="BV53" s="130" t="s">
        <v>73</v>
      </c>
      <c r="BW53" s="130" t="s">
        <v>84</v>
      </c>
      <c r="BX53" s="130" t="s">
        <v>7</v>
      </c>
      <c r="CL53" s="130" t="s">
        <v>21</v>
      </c>
      <c r="CM53" s="130" t="s">
        <v>81</v>
      </c>
    </row>
    <row r="54" s="5" customFormat="1" ht="16.5" customHeight="1">
      <c r="A54" s="118" t="s">
        <v>75</v>
      </c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'002 - SO 301 DEŠŤOVÁ KANA...'!J27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78</v>
      </c>
      <c r="AR54" s="125"/>
      <c r="AS54" s="126">
        <v>0</v>
      </c>
      <c r="AT54" s="127">
        <f>ROUND(SUM(AV54:AW54),2)</f>
        <v>0</v>
      </c>
      <c r="AU54" s="128">
        <f>'002 - SO 301 DEŠŤOVÁ KANA...'!P84</f>
        <v>0</v>
      </c>
      <c r="AV54" s="127">
        <f>'002 - SO 301 DEŠŤOVÁ KANA...'!J30</f>
        <v>0</v>
      </c>
      <c r="AW54" s="127">
        <f>'002 - SO 301 DEŠŤOVÁ KANA...'!J31</f>
        <v>0</v>
      </c>
      <c r="AX54" s="127">
        <f>'002 - SO 301 DEŠŤOVÁ KANA...'!J32</f>
        <v>0</v>
      </c>
      <c r="AY54" s="127">
        <f>'002 - SO 301 DEŠŤOVÁ KANA...'!J33</f>
        <v>0</v>
      </c>
      <c r="AZ54" s="127">
        <f>'002 - SO 301 DEŠŤOVÁ KANA...'!F30</f>
        <v>0</v>
      </c>
      <c r="BA54" s="127">
        <f>'002 - SO 301 DEŠŤOVÁ KANA...'!F31</f>
        <v>0</v>
      </c>
      <c r="BB54" s="127">
        <f>'002 - SO 301 DEŠŤOVÁ KANA...'!F32</f>
        <v>0</v>
      </c>
      <c r="BC54" s="127">
        <f>'002 - SO 301 DEŠŤOVÁ KANA...'!F33</f>
        <v>0</v>
      </c>
      <c r="BD54" s="129">
        <f>'002 - SO 301 DEŠŤOVÁ KANA...'!F34</f>
        <v>0</v>
      </c>
      <c r="BT54" s="130" t="s">
        <v>79</v>
      </c>
      <c r="BV54" s="130" t="s">
        <v>73</v>
      </c>
      <c r="BW54" s="130" t="s">
        <v>87</v>
      </c>
      <c r="BX54" s="130" t="s">
        <v>7</v>
      </c>
      <c r="CL54" s="130" t="s">
        <v>21</v>
      </c>
      <c r="CM54" s="130" t="s">
        <v>81</v>
      </c>
    </row>
    <row r="55" s="5" customFormat="1" ht="16.5" customHeight="1">
      <c r="A55" s="118" t="s">
        <v>75</v>
      </c>
      <c r="B55" s="119"/>
      <c r="C55" s="120"/>
      <c r="D55" s="121" t="s">
        <v>88</v>
      </c>
      <c r="E55" s="121"/>
      <c r="F55" s="121"/>
      <c r="G55" s="121"/>
      <c r="H55" s="121"/>
      <c r="I55" s="122"/>
      <c r="J55" s="121" t="s">
        <v>89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'003 - SO 401 VEŘEJNÉ OSVĚ...'!J27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78</v>
      </c>
      <c r="AR55" s="125"/>
      <c r="AS55" s="131">
        <v>0</v>
      </c>
      <c r="AT55" s="132">
        <f>ROUND(SUM(AV55:AW55),2)</f>
        <v>0</v>
      </c>
      <c r="AU55" s="133">
        <f>'003 - SO 401 VEŘEJNÉ OSVĚ...'!P83</f>
        <v>0</v>
      </c>
      <c r="AV55" s="132">
        <f>'003 - SO 401 VEŘEJNÉ OSVĚ...'!J30</f>
        <v>0</v>
      </c>
      <c r="AW55" s="132">
        <f>'003 - SO 401 VEŘEJNÉ OSVĚ...'!J31</f>
        <v>0</v>
      </c>
      <c r="AX55" s="132">
        <f>'003 - SO 401 VEŘEJNÉ OSVĚ...'!J32</f>
        <v>0</v>
      </c>
      <c r="AY55" s="132">
        <f>'003 - SO 401 VEŘEJNÉ OSVĚ...'!J33</f>
        <v>0</v>
      </c>
      <c r="AZ55" s="132">
        <f>'003 - SO 401 VEŘEJNÉ OSVĚ...'!F30</f>
        <v>0</v>
      </c>
      <c r="BA55" s="132">
        <f>'003 - SO 401 VEŘEJNÉ OSVĚ...'!F31</f>
        <v>0</v>
      </c>
      <c r="BB55" s="132">
        <f>'003 - SO 401 VEŘEJNÉ OSVĚ...'!F32</f>
        <v>0</v>
      </c>
      <c r="BC55" s="132">
        <f>'003 - SO 401 VEŘEJNÉ OSVĚ...'!F33</f>
        <v>0</v>
      </c>
      <c r="BD55" s="134">
        <f>'003 - SO 401 VEŘEJNÉ OSVĚ...'!F34</f>
        <v>0</v>
      </c>
      <c r="BT55" s="130" t="s">
        <v>79</v>
      </c>
      <c r="BV55" s="130" t="s">
        <v>73</v>
      </c>
      <c r="BW55" s="130" t="s">
        <v>90</v>
      </c>
      <c r="BX55" s="130" t="s">
        <v>7</v>
      </c>
      <c r="CL55" s="130" t="s">
        <v>21</v>
      </c>
      <c r="CM55" s="130" t="s">
        <v>81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qU4otyn0OsMaV/9Krcxp3kMd901c6E4hKcs8CelneSSAJAK60H5Ihp8sG+ds8FZBXUUnH8qbX2Qx6JP67XX0uw==" hashValue="QE+iGAFqFdC5ucPAwBXLHgoqZKlv7ipuZRKhXyEYD8PVW7/f093gXGIH7SNbNyeHFeFljtSD6cssv42Ci6VLhA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'!C2" display="/"/>
    <hyperlink ref="A54" location="'002 - SO 301 DEŠŤOVÁ KANA...'!C2" display="/"/>
    <hyperlink ref="A55" location="'003 - SO 401 VEŘEJNÉ OSVĚ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Parkoviště ul. Aviatiků, p.p.č.463/6, k.ú.Hrabůvka - rozšíření parkoviště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ROUND(SUM(BE78:BE106), 2)</f>
        <v>0</v>
      </c>
      <c r="G30" s="46"/>
      <c r="H30" s="46"/>
      <c r="I30" s="157">
        <v>0.20999999999999999</v>
      </c>
      <c r="J30" s="156">
        <f>ROUND(ROUND((SUM(BE78:BE106)),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ROUND(SUM(BF78:BF106), 2)</f>
        <v>0</v>
      </c>
      <c r="G31" s="46"/>
      <c r="H31" s="46"/>
      <c r="I31" s="157">
        <v>0.14999999999999999</v>
      </c>
      <c r="J31" s="156">
        <f>ROUND(ROUND((SUM(BF78:BF106)),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ROUND(SUM(BG78:BG106),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ROUND(SUM(BH78:BH106),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ROUND(SUM(BI78:BI106),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 Aviatiků, p.p.č.463/6, k.ú.Hrabůvka - rozšíření parkoviště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000 -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Aviatiků</v>
      </c>
      <c r="G49" s="46"/>
      <c r="H49" s="46"/>
      <c r="I49" s="145" t="s">
        <v>25</v>
      </c>
      <c r="J49" s="146" t="str">
        <f>IF(J12="","",J12)</f>
        <v>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106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Parkoviště ul. Aviatiků, p.p.č.463/6, k.ú.Hrabůvka - rozšíření parkoviště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97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000 - vedlejší rozpočtové náklady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Aviatiků</v>
      </c>
      <c r="G72" s="73"/>
      <c r="H72" s="73"/>
      <c r="I72" s="193" t="s">
        <v>25</v>
      </c>
      <c r="J72" s="84" t="str">
        <f>IF(J12="","",J12)</f>
        <v>9. 2. 2018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Městský obvod Ostrava – Jih</v>
      </c>
      <c r="G74" s="73"/>
      <c r="H74" s="73"/>
      <c r="I74" s="193" t="s">
        <v>33</v>
      </c>
      <c r="J74" s="192" t="str">
        <f>E21</f>
        <v>Roman Fildán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107</v>
      </c>
      <c r="D77" s="196" t="s">
        <v>56</v>
      </c>
      <c r="E77" s="196" t="s">
        <v>52</v>
      </c>
      <c r="F77" s="196" t="s">
        <v>108</v>
      </c>
      <c r="G77" s="196" t="s">
        <v>109</v>
      </c>
      <c r="H77" s="196" t="s">
        <v>110</v>
      </c>
      <c r="I77" s="197" t="s">
        <v>111</v>
      </c>
      <c r="J77" s="196" t="s">
        <v>101</v>
      </c>
      <c r="K77" s="198" t="s">
        <v>112</v>
      </c>
      <c r="L77" s="199"/>
      <c r="M77" s="101" t="s">
        <v>113</v>
      </c>
      <c r="N77" s="102" t="s">
        <v>41</v>
      </c>
      <c r="O77" s="102" t="s">
        <v>114</v>
      </c>
      <c r="P77" s="102" t="s">
        <v>115</v>
      </c>
      <c r="Q77" s="102" t="s">
        <v>116</v>
      </c>
      <c r="R77" s="102" t="s">
        <v>117</v>
      </c>
      <c r="S77" s="102" t="s">
        <v>118</v>
      </c>
      <c r="T77" s="103" t="s">
        <v>119</v>
      </c>
    </row>
    <row r="78" s="1" customFormat="1" ht="29.28" customHeight="1">
      <c r="B78" s="45"/>
      <c r="C78" s="107" t="s">
        <v>102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0.015899999999999997</v>
      </c>
      <c r="S78" s="105"/>
      <c r="T78" s="202">
        <f>T79</f>
        <v>0</v>
      </c>
      <c r="AT78" s="23" t="s">
        <v>70</v>
      </c>
      <c r="AU78" s="23" t="s">
        <v>103</v>
      </c>
      <c r="BK78" s="203">
        <f>BK79</f>
        <v>0</v>
      </c>
    </row>
    <row r="79" s="10" customFormat="1" ht="37.44" customHeight="1">
      <c r="B79" s="204"/>
      <c r="C79" s="205"/>
      <c r="D79" s="206" t="s">
        <v>70</v>
      </c>
      <c r="E79" s="207" t="s">
        <v>120</v>
      </c>
      <c r="F79" s="207" t="s">
        <v>121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0.015899999999999997</v>
      </c>
      <c r="S79" s="212"/>
      <c r="T79" s="214">
        <f>T80</f>
        <v>0</v>
      </c>
      <c r="AR79" s="215" t="s">
        <v>122</v>
      </c>
      <c r="AT79" s="216" t="s">
        <v>70</v>
      </c>
      <c r="AU79" s="216" t="s">
        <v>71</v>
      </c>
      <c r="AY79" s="215" t="s">
        <v>123</v>
      </c>
      <c r="BK79" s="217">
        <f>BK80</f>
        <v>0</v>
      </c>
    </row>
    <row r="80" s="10" customFormat="1" ht="19.92" customHeight="1">
      <c r="B80" s="204"/>
      <c r="C80" s="205"/>
      <c r="D80" s="206" t="s">
        <v>70</v>
      </c>
      <c r="E80" s="218" t="s">
        <v>79</v>
      </c>
      <c r="F80" s="218" t="s">
        <v>124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SUM(P81:P106)</f>
        <v>0</v>
      </c>
      <c r="Q80" s="212"/>
      <c r="R80" s="213">
        <f>SUM(R81:R106)</f>
        <v>0.015899999999999997</v>
      </c>
      <c r="S80" s="212"/>
      <c r="T80" s="214">
        <f>SUM(T81:T106)</f>
        <v>0</v>
      </c>
      <c r="AR80" s="215" t="s">
        <v>122</v>
      </c>
      <c r="AT80" s="216" t="s">
        <v>70</v>
      </c>
      <c r="AU80" s="216" t="s">
        <v>79</v>
      </c>
      <c r="AY80" s="215" t="s">
        <v>123</v>
      </c>
      <c r="BK80" s="217">
        <f>SUM(BK81:BK106)</f>
        <v>0</v>
      </c>
    </row>
    <row r="81" s="1" customFormat="1" ht="16.5" customHeight="1">
      <c r="B81" s="45"/>
      <c r="C81" s="220" t="s">
        <v>79</v>
      </c>
      <c r="D81" s="220" t="s">
        <v>125</v>
      </c>
      <c r="E81" s="221" t="s">
        <v>82</v>
      </c>
      <c r="F81" s="222" t="s">
        <v>126</v>
      </c>
      <c r="G81" s="223" t="s">
        <v>127</v>
      </c>
      <c r="H81" s="224">
        <v>1</v>
      </c>
      <c r="I81" s="225"/>
      <c r="J81" s="226">
        <f>ROUND(I81*H81,2)</f>
        <v>0</v>
      </c>
      <c r="K81" s="222" t="s">
        <v>21</v>
      </c>
      <c r="L81" s="227"/>
      <c r="M81" s="228" t="s">
        <v>21</v>
      </c>
      <c r="N81" s="229" t="s">
        <v>42</v>
      </c>
      <c r="O81" s="46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3" t="s">
        <v>128</v>
      </c>
      <c r="AT81" s="23" t="s">
        <v>125</v>
      </c>
      <c r="AU81" s="23" t="s">
        <v>81</v>
      </c>
      <c r="AY81" s="23" t="s">
        <v>123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3" t="s">
        <v>79</v>
      </c>
      <c r="BK81" s="232">
        <f>ROUND(I81*H81,2)</f>
        <v>0</v>
      </c>
      <c r="BL81" s="23" t="s">
        <v>129</v>
      </c>
      <c r="BM81" s="23" t="s">
        <v>130</v>
      </c>
    </row>
    <row r="82" s="1" customFormat="1" ht="25.5" customHeight="1">
      <c r="B82" s="45"/>
      <c r="C82" s="220" t="s">
        <v>81</v>
      </c>
      <c r="D82" s="220" t="s">
        <v>125</v>
      </c>
      <c r="E82" s="221" t="s">
        <v>85</v>
      </c>
      <c r="F82" s="222" t="s">
        <v>131</v>
      </c>
      <c r="G82" s="223" t="s">
        <v>127</v>
      </c>
      <c r="H82" s="224">
        <v>1</v>
      </c>
      <c r="I82" s="225"/>
      <c r="J82" s="226">
        <f>ROUND(I82*H82,2)</f>
        <v>0</v>
      </c>
      <c r="K82" s="222" t="s">
        <v>21</v>
      </c>
      <c r="L82" s="227"/>
      <c r="M82" s="228" t="s">
        <v>21</v>
      </c>
      <c r="N82" s="229" t="s">
        <v>42</v>
      </c>
      <c r="O82" s="46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3" t="s">
        <v>128</v>
      </c>
      <c r="AT82" s="23" t="s">
        <v>125</v>
      </c>
      <c r="AU82" s="23" t="s">
        <v>81</v>
      </c>
      <c r="AY82" s="23" t="s">
        <v>123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3" t="s">
        <v>79</v>
      </c>
      <c r="BK82" s="232">
        <f>ROUND(I82*H82,2)</f>
        <v>0</v>
      </c>
      <c r="BL82" s="23" t="s">
        <v>129</v>
      </c>
      <c r="BM82" s="23" t="s">
        <v>132</v>
      </c>
    </row>
    <row r="83" s="1" customFormat="1" ht="16.5" customHeight="1">
      <c r="B83" s="45"/>
      <c r="C83" s="220" t="s">
        <v>133</v>
      </c>
      <c r="D83" s="220" t="s">
        <v>125</v>
      </c>
      <c r="E83" s="221" t="s">
        <v>134</v>
      </c>
      <c r="F83" s="222" t="s">
        <v>135</v>
      </c>
      <c r="G83" s="223" t="s">
        <v>127</v>
      </c>
      <c r="H83" s="224">
        <v>1</v>
      </c>
      <c r="I83" s="225"/>
      <c r="J83" s="226">
        <f>ROUND(I83*H83,2)</f>
        <v>0</v>
      </c>
      <c r="K83" s="222" t="s">
        <v>21</v>
      </c>
      <c r="L83" s="227"/>
      <c r="M83" s="228" t="s">
        <v>21</v>
      </c>
      <c r="N83" s="229" t="s">
        <v>42</v>
      </c>
      <c r="O83" s="46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3" t="s">
        <v>128</v>
      </c>
      <c r="AT83" s="23" t="s">
        <v>125</v>
      </c>
      <c r="AU83" s="23" t="s">
        <v>81</v>
      </c>
      <c r="AY83" s="23" t="s">
        <v>123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3" t="s">
        <v>79</v>
      </c>
      <c r="BK83" s="232">
        <f>ROUND(I83*H83,2)</f>
        <v>0</v>
      </c>
      <c r="BL83" s="23" t="s">
        <v>129</v>
      </c>
      <c r="BM83" s="23" t="s">
        <v>136</v>
      </c>
    </row>
    <row r="84" s="1" customFormat="1" ht="16.5" customHeight="1">
      <c r="B84" s="45"/>
      <c r="C84" s="220" t="s">
        <v>129</v>
      </c>
      <c r="D84" s="220" t="s">
        <v>125</v>
      </c>
      <c r="E84" s="221" t="s">
        <v>88</v>
      </c>
      <c r="F84" s="222" t="s">
        <v>137</v>
      </c>
      <c r="G84" s="223" t="s">
        <v>127</v>
      </c>
      <c r="H84" s="224">
        <v>1</v>
      </c>
      <c r="I84" s="225"/>
      <c r="J84" s="226">
        <f>ROUND(I84*H84,2)</f>
        <v>0</v>
      </c>
      <c r="K84" s="222" t="s">
        <v>21</v>
      </c>
      <c r="L84" s="227"/>
      <c r="M84" s="228" t="s">
        <v>21</v>
      </c>
      <c r="N84" s="229" t="s">
        <v>42</v>
      </c>
      <c r="O84" s="46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3" t="s">
        <v>128</v>
      </c>
      <c r="AT84" s="23" t="s">
        <v>125</v>
      </c>
      <c r="AU84" s="23" t="s">
        <v>81</v>
      </c>
      <c r="AY84" s="23" t="s">
        <v>123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3" t="s">
        <v>79</v>
      </c>
      <c r="BK84" s="232">
        <f>ROUND(I84*H84,2)</f>
        <v>0</v>
      </c>
      <c r="BL84" s="23" t="s">
        <v>129</v>
      </c>
      <c r="BM84" s="23" t="s">
        <v>138</v>
      </c>
    </row>
    <row r="85" s="1" customFormat="1" ht="16.5" customHeight="1">
      <c r="B85" s="45"/>
      <c r="C85" s="220" t="s">
        <v>122</v>
      </c>
      <c r="D85" s="220" t="s">
        <v>125</v>
      </c>
      <c r="E85" s="221" t="s">
        <v>139</v>
      </c>
      <c r="F85" s="222" t="s">
        <v>140</v>
      </c>
      <c r="G85" s="223" t="s">
        <v>127</v>
      </c>
      <c r="H85" s="224">
        <v>1</v>
      </c>
      <c r="I85" s="225"/>
      <c r="J85" s="226">
        <f>ROUND(I85*H85,2)</f>
        <v>0</v>
      </c>
      <c r="K85" s="222" t="s">
        <v>21</v>
      </c>
      <c r="L85" s="227"/>
      <c r="M85" s="228" t="s">
        <v>21</v>
      </c>
      <c r="N85" s="229" t="s">
        <v>42</v>
      </c>
      <c r="O85" s="46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3" t="s">
        <v>128</v>
      </c>
      <c r="AT85" s="23" t="s">
        <v>125</v>
      </c>
      <c r="AU85" s="23" t="s">
        <v>81</v>
      </c>
      <c r="AY85" s="23" t="s">
        <v>123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3" t="s">
        <v>79</v>
      </c>
      <c r="BK85" s="232">
        <f>ROUND(I85*H85,2)</f>
        <v>0</v>
      </c>
      <c r="BL85" s="23" t="s">
        <v>129</v>
      </c>
      <c r="BM85" s="23" t="s">
        <v>141</v>
      </c>
    </row>
    <row r="86" s="1" customFormat="1" ht="16.5" customHeight="1">
      <c r="B86" s="45"/>
      <c r="C86" s="220" t="s">
        <v>142</v>
      </c>
      <c r="D86" s="220" t="s">
        <v>125</v>
      </c>
      <c r="E86" s="221" t="s">
        <v>143</v>
      </c>
      <c r="F86" s="222" t="s">
        <v>144</v>
      </c>
      <c r="G86" s="223" t="s">
        <v>127</v>
      </c>
      <c r="H86" s="224">
        <v>1</v>
      </c>
      <c r="I86" s="225"/>
      <c r="J86" s="226">
        <f>ROUND(I86*H86,2)</f>
        <v>0</v>
      </c>
      <c r="K86" s="222" t="s">
        <v>21</v>
      </c>
      <c r="L86" s="227"/>
      <c r="M86" s="228" t="s">
        <v>21</v>
      </c>
      <c r="N86" s="229" t="s">
        <v>42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128</v>
      </c>
      <c r="AT86" s="23" t="s">
        <v>125</v>
      </c>
      <c r="AU86" s="23" t="s">
        <v>81</v>
      </c>
      <c r="AY86" s="23" t="s">
        <v>123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129</v>
      </c>
      <c r="BM86" s="23" t="s">
        <v>145</v>
      </c>
    </row>
    <row r="87" s="1" customFormat="1" ht="16.5" customHeight="1">
      <c r="B87" s="45"/>
      <c r="C87" s="220" t="s">
        <v>146</v>
      </c>
      <c r="D87" s="220" t="s">
        <v>125</v>
      </c>
      <c r="E87" s="221" t="s">
        <v>147</v>
      </c>
      <c r="F87" s="222" t="s">
        <v>148</v>
      </c>
      <c r="G87" s="223" t="s">
        <v>127</v>
      </c>
      <c r="H87" s="224">
        <v>1</v>
      </c>
      <c r="I87" s="225"/>
      <c r="J87" s="226">
        <f>ROUND(I87*H87,2)</f>
        <v>0</v>
      </c>
      <c r="K87" s="222" t="s">
        <v>21</v>
      </c>
      <c r="L87" s="227"/>
      <c r="M87" s="228" t="s">
        <v>21</v>
      </c>
      <c r="N87" s="229" t="s">
        <v>42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128</v>
      </c>
      <c r="AT87" s="23" t="s">
        <v>125</v>
      </c>
      <c r="AU87" s="23" t="s">
        <v>81</v>
      </c>
      <c r="AY87" s="23" t="s">
        <v>123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129</v>
      </c>
      <c r="BM87" s="23" t="s">
        <v>149</v>
      </c>
    </row>
    <row r="88" s="1" customFormat="1" ht="25.5" customHeight="1">
      <c r="B88" s="45"/>
      <c r="C88" s="220" t="s">
        <v>128</v>
      </c>
      <c r="D88" s="220" t="s">
        <v>125</v>
      </c>
      <c r="E88" s="221" t="s">
        <v>150</v>
      </c>
      <c r="F88" s="222" t="s">
        <v>151</v>
      </c>
      <c r="G88" s="223" t="s">
        <v>127</v>
      </c>
      <c r="H88" s="224">
        <v>1</v>
      </c>
      <c r="I88" s="225"/>
      <c r="J88" s="226">
        <f>ROUND(I88*H88,2)</f>
        <v>0</v>
      </c>
      <c r="K88" s="222" t="s">
        <v>21</v>
      </c>
      <c r="L88" s="227"/>
      <c r="M88" s="228" t="s">
        <v>21</v>
      </c>
      <c r="N88" s="229" t="s">
        <v>42</v>
      </c>
      <c r="O88" s="46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3" t="s">
        <v>128</v>
      </c>
      <c r="AT88" s="23" t="s">
        <v>125</v>
      </c>
      <c r="AU88" s="23" t="s">
        <v>81</v>
      </c>
      <c r="AY88" s="23" t="s">
        <v>123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3" t="s">
        <v>79</v>
      </c>
      <c r="BK88" s="232">
        <f>ROUND(I88*H88,2)</f>
        <v>0</v>
      </c>
      <c r="BL88" s="23" t="s">
        <v>129</v>
      </c>
      <c r="BM88" s="23" t="s">
        <v>152</v>
      </c>
    </row>
    <row r="89" s="1" customFormat="1" ht="16.5" customHeight="1">
      <c r="B89" s="45"/>
      <c r="C89" s="220" t="s">
        <v>153</v>
      </c>
      <c r="D89" s="220" t="s">
        <v>125</v>
      </c>
      <c r="E89" s="221" t="s">
        <v>154</v>
      </c>
      <c r="F89" s="222" t="s">
        <v>155</v>
      </c>
      <c r="G89" s="223" t="s">
        <v>127</v>
      </c>
      <c r="H89" s="224">
        <v>1</v>
      </c>
      <c r="I89" s="225"/>
      <c r="J89" s="226">
        <f>ROUND(I89*H89,2)</f>
        <v>0</v>
      </c>
      <c r="K89" s="222" t="s">
        <v>21</v>
      </c>
      <c r="L89" s="227"/>
      <c r="M89" s="228" t="s">
        <v>21</v>
      </c>
      <c r="N89" s="229" t="s">
        <v>42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128</v>
      </c>
      <c r="AT89" s="23" t="s">
        <v>125</v>
      </c>
      <c r="AU89" s="23" t="s">
        <v>81</v>
      </c>
      <c r="AY89" s="23" t="s">
        <v>123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129</v>
      </c>
      <c r="BM89" s="23" t="s">
        <v>156</v>
      </c>
    </row>
    <row r="90" s="1" customFormat="1" ht="16.5" customHeight="1">
      <c r="B90" s="45"/>
      <c r="C90" s="220" t="s">
        <v>157</v>
      </c>
      <c r="D90" s="220" t="s">
        <v>125</v>
      </c>
      <c r="E90" s="221" t="s">
        <v>158</v>
      </c>
      <c r="F90" s="222" t="s">
        <v>159</v>
      </c>
      <c r="G90" s="223" t="s">
        <v>160</v>
      </c>
      <c r="H90" s="224">
        <v>9</v>
      </c>
      <c r="I90" s="225"/>
      <c r="J90" s="226">
        <f>ROUND(I90*H90,2)</f>
        <v>0</v>
      </c>
      <c r="K90" s="222" t="s">
        <v>21</v>
      </c>
      <c r="L90" s="227"/>
      <c r="M90" s="228" t="s">
        <v>21</v>
      </c>
      <c r="N90" s="229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128</v>
      </c>
      <c r="AT90" s="23" t="s">
        <v>125</v>
      </c>
      <c r="AU90" s="23" t="s">
        <v>81</v>
      </c>
      <c r="AY90" s="23" t="s">
        <v>123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129</v>
      </c>
      <c r="BM90" s="23" t="s">
        <v>161</v>
      </c>
    </row>
    <row r="91" s="1" customFormat="1" ht="16.5" customHeight="1">
      <c r="B91" s="45"/>
      <c r="C91" s="220" t="s">
        <v>162</v>
      </c>
      <c r="D91" s="220" t="s">
        <v>125</v>
      </c>
      <c r="E91" s="221" t="s">
        <v>163</v>
      </c>
      <c r="F91" s="222" t="s">
        <v>164</v>
      </c>
      <c r="G91" s="223" t="s">
        <v>127</v>
      </c>
      <c r="H91" s="224">
        <v>1</v>
      </c>
      <c r="I91" s="225"/>
      <c r="J91" s="226">
        <f>ROUND(I91*H91,2)</f>
        <v>0</v>
      </c>
      <c r="K91" s="222" t="s">
        <v>21</v>
      </c>
      <c r="L91" s="227"/>
      <c r="M91" s="228" t="s">
        <v>21</v>
      </c>
      <c r="N91" s="229" t="s">
        <v>42</v>
      </c>
      <c r="O91" s="46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3" t="s">
        <v>128</v>
      </c>
      <c r="AT91" s="23" t="s">
        <v>125</v>
      </c>
      <c r="AU91" s="23" t="s">
        <v>81</v>
      </c>
      <c r="AY91" s="23" t="s">
        <v>123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3" t="s">
        <v>79</v>
      </c>
      <c r="BK91" s="232">
        <f>ROUND(I91*H91,2)</f>
        <v>0</v>
      </c>
      <c r="BL91" s="23" t="s">
        <v>129</v>
      </c>
      <c r="BM91" s="23" t="s">
        <v>165</v>
      </c>
    </row>
    <row r="92" s="1" customFormat="1" ht="38.25" customHeight="1">
      <c r="B92" s="45"/>
      <c r="C92" s="220" t="s">
        <v>166</v>
      </c>
      <c r="D92" s="220" t="s">
        <v>125</v>
      </c>
      <c r="E92" s="221" t="s">
        <v>167</v>
      </c>
      <c r="F92" s="222" t="s">
        <v>168</v>
      </c>
      <c r="G92" s="223" t="s">
        <v>127</v>
      </c>
      <c r="H92" s="224">
        <v>1</v>
      </c>
      <c r="I92" s="225"/>
      <c r="J92" s="226">
        <f>ROUND(I92*H92,2)</f>
        <v>0</v>
      </c>
      <c r="K92" s="222" t="s">
        <v>21</v>
      </c>
      <c r="L92" s="227"/>
      <c r="M92" s="228" t="s">
        <v>21</v>
      </c>
      <c r="N92" s="229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128</v>
      </c>
      <c r="AT92" s="23" t="s">
        <v>125</v>
      </c>
      <c r="AU92" s="23" t="s">
        <v>81</v>
      </c>
      <c r="AY92" s="23" t="s">
        <v>123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129</v>
      </c>
      <c r="BM92" s="23" t="s">
        <v>169</v>
      </c>
    </row>
    <row r="93" s="1" customFormat="1" ht="25.5" customHeight="1">
      <c r="B93" s="45"/>
      <c r="C93" s="220" t="s">
        <v>170</v>
      </c>
      <c r="D93" s="220" t="s">
        <v>125</v>
      </c>
      <c r="E93" s="221" t="s">
        <v>171</v>
      </c>
      <c r="F93" s="222" t="s">
        <v>172</v>
      </c>
      <c r="G93" s="223" t="s">
        <v>160</v>
      </c>
      <c r="H93" s="224">
        <v>1</v>
      </c>
      <c r="I93" s="225"/>
      <c r="J93" s="226">
        <f>ROUND(I93*H93,2)</f>
        <v>0</v>
      </c>
      <c r="K93" s="222" t="s">
        <v>21</v>
      </c>
      <c r="L93" s="227"/>
      <c r="M93" s="228" t="s">
        <v>21</v>
      </c>
      <c r="N93" s="229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128</v>
      </c>
      <c r="AT93" s="23" t="s">
        <v>125</v>
      </c>
      <c r="AU93" s="23" t="s">
        <v>81</v>
      </c>
      <c r="AY93" s="23" t="s">
        <v>123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129</v>
      </c>
      <c r="BM93" s="23" t="s">
        <v>173</v>
      </c>
    </row>
    <row r="94" s="1" customFormat="1" ht="16.5" customHeight="1">
      <c r="B94" s="45"/>
      <c r="C94" s="220" t="s">
        <v>174</v>
      </c>
      <c r="D94" s="220" t="s">
        <v>125</v>
      </c>
      <c r="E94" s="221" t="s">
        <v>175</v>
      </c>
      <c r="F94" s="222" t="s">
        <v>176</v>
      </c>
      <c r="G94" s="223" t="s">
        <v>127</v>
      </c>
      <c r="H94" s="224">
        <v>1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128</v>
      </c>
      <c r="AT94" s="23" t="s">
        <v>125</v>
      </c>
      <c r="AU94" s="23" t="s">
        <v>81</v>
      </c>
      <c r="AY94" s="23" t="s">
        <v>123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129</v>
      </c>
      <c r="BM94" s="23" t="s">
        <v>177</v>
      </c>
    </row>
    <row r="95" s="1" customFormat="1" ht="16.5" customHeight="1">
      <c r="B95" s="45"/>
      <c r="C95" s="220" t="s">
        <v>10</v>
      </c>
      <c r="D95" s="220" t="s">
        <v>125</v>
      </c>
      <c r="E95" s="221" t="s">
        <v>178</v>
      </c>
      <c r="F95" s="222" t="s">
        <v>179</v>
      </c>
      <c r="G95" s="223" t="s">
        <v>127</v>
      </c>
      <c r="H95" s="224">
        <v>1</v>
      </c>
      <c r="I95" s="225"/>
      <c r="J95" s="226">
        <f>ROUND(I95*H95,2)</f>
        <v>0</v>
      </c>
      <c r="K95" s="222" t="s">
        <v>21</v>
      </c>
      <c r="L95" s="227"/>
      <c r="M95" s="228" t="s">
        <v>21</v>
      </c>
      <c r="N95" s="229" t="s">
        <v>42</v>
      </c>
      <c r="O95" s="46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3" t="s">
        <v>128</v>
      </c>
      <c r="AT95" s="23" t="s">
        <v>125</v>
      </c>
      <c r="AU95" s="23" t="s">
        <v>81</v>
      </c>
      <c r="AY95" s="23" t="s">
        <v>123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3" t="s">
        <v>79</v>
      </c>
      <c r="BK95" s="232">
        <f>ROUND(I95*H95,2)</f>
        <v>0</v>
      </c>
      <c r="BL95" s="23" t="s">
        <v>129</v>
      </c>
      <c r="BM95" s="23" t="s">
        <v>180</v>
      </c>
    </row>
    <row r="96" s="1" customFormat="1" ht="16.5" customHeight="1">
      <c r="B96" s="45"/>
      <c r="C96" s="220" t="s">
        <v>181</v>
      </c>
      <c r="D96" s="220" t="s">
        <v>125</v>
      </c>
      <c r="E96" s="221" t="s">
        <v>182</v>
      </c>
      <c r="F96" s="222" t="s">
        <v>183</v>
      </c>
      <c r="G96" s="223" t="s">
        <v>127</v>
      </c>
      <c r="H96" s="224">
        <v>1</v>
      </c>
      <c r="I96" s="225"/>
      <c r="J96" s="226">
        <f>ROUND(I96*H96,2)</f>
        <v>0</v>
      </c>
      <c r="K96" s="222" t="s">
        <v>21</v>
      </c>
      <c r="L96" s="227"/>
      <c r="M96" s="228" t="s">
        <v>21</v>
      </c>
      <c r="N96" s="229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128</v>
      </c>
      <c r="AT96" s="23" t="s">
        <v>125</v>
      </c>
      <c r="AU96" s="23" t="s">
        <v>81</v>
      </c>
      <c r="AY96" s="23" t="s">
        <v>123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129</v>
      </c>
      <c r="BM96" s="23" t="s">
        <v>184</v>
      </c>
    </row>
    <row r="97" s="1" customFormat="1" ht="16.5" customHeight="1">
      <c r="B97" s="45"/>
      <c r="C97" s="220" t="s">
        <v>185</v>
      </c>
      <c r="D97" s="220" t="s">
        <v>125</v>
      </c>
      <c r="E97" s="221" t="s">
        <v>186</v>
      </c>
      <c r="F97" s="222" t="s">
        <v>187</v>
      </c>
      <c r="G97" s="223" t="s">
        <v>127</v>
      </c>
      <c r="H97" s="224">
        <v>1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128</v>
      </c>
      <c r="AT97" s="23" t="s">
        <v>125</v>
      </c>
      <c r="AU97" s="23" t="s">
        <v>81</v>
      </c>
      <c r="AY97" s="23" t="s">
        <v>123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129</v>
      </c>
      <c r="BM97" s="23" t="s">
        <v>188</v>
      </c>
    </row>
    <row r="98" s="1" customFormat="1" ht="16.5" customHeight="1">
      <c r="B98" s="45"/>
      <c r="C98" s="220" t="s">
        <v>189</v>
      </c>
      <c r="D98" s="220" t="s">
        <v>125</v>
      </c>
      <c r="E98" s="221" t="s">
        <v>190</v>
      </c>
      <c r="F98" s="222" t="s">
        <v>191</v>
      </c>
      <c r="G98" s="223" t="s">
        <v>127</v>
      </c>
      <c r="H98" s="224">
        <v>1</v>
      </c>
      <c r="I98" s="225"/>
      <c r="J98" s="226">
        <f>ROUND(I98*H98,2)</f>
        <v>0</v>
      </c>
      <c r="K98" s="222" t="s">
        <v>21</v>
      </c>
      <c r="L98" s="227"/>
      <c r="M98" s="228" t="s">
        <v>21</v>
      </c>
      <c r="N98" s="229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" t="s">
        <v>128</v>
      </c>
      <c r="AT98" s="23" t="s">
        <v>125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129</v>
      </c>
      <c r="BM98" s="23" t="s">
        <v>192</v>
      </c>
    </row>
    <row r="99" s="1" customFormat="1" ht="16.5" customHeight="1">
      <c r="B99" s="45"/>
      <c r="C99" s="220" t="s">
        <v>193</v>
      </c>
      <c r="D99" s="220" t="s">
        <v>125</v>
      </c>
      <c r="E99" s="221" t="s">
        <v>194</v>
      </c>
      <c r="F99" s="222" t="s">
        <v>195</v>
      </c>
      <c r="G99" s="223" t="s">
        <v>127</v>
      </c>
      <c r="H99" s="224">
        <v>1</v>
      </c>
      <c r="I99" s="225"/>
      <c r="J99" s="226">
        <f>ROUND(I99*H99,2)</f>
        <v>0</v>
      </c>
      <c r="K99" s="222" t="s">
        <v>21</v>
      </c>
      <c r="L99" s="227"/>
      <c r="M99" s="228" t="s">
        <v>21</v>
      </c>
      <c r="N99" s="229" t="s">
        <v>42</v>
      </c>
      <c r="O99" s="4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3" t="s">
        <v>128</v>
      </c>
      <c r="AT99" s="23" t="s">
        <v>125</v>
      </c>
      <c r="AU99" s="23" t="s">
        <v>81</v>
      </c>
      <c r="AY99" s="23" t="s">
        <v>123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3" t="s">
        <v>79</v>
      </c>
      <c r="BK99" s="232">
        <f>ROUND(I99*H99,2)</f>
        <v>0</v>
      </c>
      <c r="BL99" s="23" t="s">
        <v>129</v>
      </c>
      <c r="BM99" s="23" t="s">
        <v>196</v>
      </c>
    </row>
    <row r="100" s="1" customFormat="1" ht="16.5" customHeight="1">
      <c r="B100" s="45"/>
      <c r="C100" s="220" t="s">
        <v>197</v>
      </c>
      <c r="D100" s="220" t="s">
        <v>125</v>
      </c>
      <c r="E100" s="221" t="s">
        <v>198</v>
      </c>
      <c r="F100" s="222" t="s">
        <v>199</v>
      </c>
      <c r="G100" s="223" t="s">
        <v>127</v>
      </c>
      <c r="H100" s="224">
        <v>1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29" t="s">
        <v>42</v>
      </c>
      <c r="O100" s="46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3" t="s">
        <v>128</v>
      </c>
      <c r="AT100" s="23" t="s">
        <v>125</v>
      </c>
      <c r="AU100" s="23" t="s">
        <v>81</v>
      </c>
      <c r="AY100" s="23" t="s">
        <v>123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3" t="s">
        <v>79</v>
      </c>
      <c r="BK100" s="232">
        <f>ROUND(I100*H100,2)</f>
        <v>0</v>
      </c>
      <c r="BL100" s="23" t="s">
        <v>129</v>
      </c>
      <c r="BM100" s="23" t="s">
        <v>200</v>
      </c>
    </row>
    <row r="101" s="1" customFormat="1" ht="16.5" customHeight="1">
      <c r="B101" s="45"/>
      <c r="C101" s="220" t="s">
        <v>9</v>
      </c>
      <c r="D101" s="220" t="s">
        <v>125</v>
      </c>
      <c r="E101" s="221" t="s">
        <v>201</v>
      </c>
      <c r="F101" s="222" t="s">
        <v>202</v>
      </c>
      <c r="G101" s="223" t="s">
        <v>127</v>
      </c>
      <c r="H101" s="224">
        <v>1</v>
      </c>
      <c r="I101" s="225"/>
      <c r="J101" s="226">
        <f>ROUND(I101*H101,2)</f>
        <v>0</v>
      </c>
      <c r="K101" s="222" t="s">
        <v>21</v>
      </c>
      <c r="L101" s="227"/>
      <c r="M101" s="228" t="s">
        <v>21</v>
      </c>
      <c r="N101" s="229" t="s">
        <v>42</v>
      </c>
      <c r="O101" s="46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3" t="s">
        <v>128</v>
      </c>
      <c r="AT101" s="23" t="s">
        <v>125</v>
      </c>
      <c r="AU101" s="23" t="s">
        <v>81</v>
      </c>
      <c r="AY101" s="23" t="s">
        <v>123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3" t="s">
        <v>79</v>
      </c>
      <c r="BK101" s="232">
        <f>ROUND(I101*H101,2)</f>
        <v>0</v>
      </c>
      <c r="BL101" s="23" t="s">
        <v>129</v>
      </c>
      <c r="BM101" s="23" t="s">
        <v>203</v>
      </c>
    </row>
    <row r="102" s="1" customFormat="1" ht="25.5" customHeight="1">
      <c r="B102" s="45"/>
      <c r="C102" s="233" t="s">
        <v>204</v>
      </c>
      <c r="D102" s="233" t="s">
        <v>205</v>
      </c>
      <c r="E102" s="234" t="s">
        <v>206</v>
      </c>
      <c r="F102" s="235" t="s">
        <v>207</v>
      </c>
      <c r="G102" s="236" t="s">
        <v>208</v>
      </c>
      <c r="H102" s="237">
        <v>53</v>
      </c>
      <c r="I102" s="238"/>
      <c r="J102" s="239">
        <f>ROUND(I102*H102,2)</f>
        <v>0</v>
      </c>
      <c r="K102" s="235" t="s">
        <v>209</v>
      </c>
      <c r="L102" s="71"/>
      <c r="M102" s="240" t="s">
        <v>21</v>
      </c>
      <c r="N102" s="241" t="s">
        <v>42</v>
      </c>
      <c r="O102" s="46"/>
      <c r="P102" s="230">
        <f>O102*H102</f>
        <v>0</v>
      </c>
      <c r="Q102" s="230">
        <v>0.00029999999999999997</v>
      </c>
      <c r="R102" s="230">
        <f>Q102*H102</f>
        <v>0.015899999999999997</v>
      </c>
      <c r="S102" s="230">
        <v>0</v>
      </c>
      <c r="T102" s="231">
        <f>S102*H102</f>
        <v>0</v>
      </c>
      <c r="AR102" s="23" t="s">
        <v>129</v>
      </c>
      <c r="AT102" s="23" t="s">
        <v>205</v>
      </c>
      <c r="AU102" s="23" t="s">
        <v>81</v>
      </c>
      <c r="AY102" s="23" t="s">
        <v>123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129</v>
      </c>
      <c r="BM102" s="23" t="s">
        <v>210</v>
      </c>
    </row>
    <row r="103" s="11" customFormat="1">
      <c r="B103" s="242"/>
      <c r="C103" s="243"/>
      <c r="D103" s="244" t="s">
        <v>211</v>
      </c>
      <c r="E103" s="245" t="s">
        <v>21</v>
      </c>
      <c r="F103" s="246" t="s">
        <v>212</v>
      </c>
      <c r="G103" s="243"/>
      <c r="H103" s="245" t="s">
        <v>21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211</v>
      </c>
      <c r="AU103" s="252" t="s">
        <v>81</v>
      </c>
      <c r="AV103" s="11" t="s">
        <v>79</v>
      </c>
      <c r="AW103" s="11" t="s">
        <v>35</v>
      </c>
      <c r="AX103" s="11" t="s">
        <v>71</v>
      </c>
      <c r="AY103" s="252" t="s">
        <v>123</v>
      </c>
    </row>
    <row r="104" s="12" customFormat="1">
      <c r="B104" s="253"/>
      <c r="C104" s="254"/>
      <c r="D104" s="244" t="s">
        <v>211</v>
      </c>
      <c r="E104" s="255" t="s">
        <v>21</v>
      </c>
      <c r="F104" s="256" t="s">
        <v>213</v>
      </c>
      <c r="G104" s="254"/>
      <c r="H104" s="257">
        <v>53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AT104" s="263" t="s">
        <v>211</v>
      </c>
      <c r="AU104" s="263" t="s">
        <v>81</v>
      </c>
      <c r="AV104" s="12" t="s">
        <v>81</v>
      </c>
      <c r="AW104" s="12" t="s">
        <v>35</v>
      </c>
      <c r="AX104" s="12" t="s">
        <v>79</v>
      </c>
      <c r="AY104" s="263" t="s">
        <v>123</v>
      </c>
    </row>
    <row r="105" s="1" customFormat="1" ht="25.5" customHeight="1">
      <c r="B105" s="45"/>
      <c r="C105" s="233" t="s">
        <v>214</v>
      </c>
      <c r="D105" s="233" t="s">
        <v>205</v>
      </c>
      <c r="E105" s="234" t="s">
        <v>215</v>
      </c>
      <c r="F105" s="235" t="s">
        <v>216</v>
      </c>
      <c r="G105" s="236" t="s">
        <v>208</v>
      </c>
      <c r="H105" s="237">
        <v>53</v>
      </c>
      <c r="I105" s="238"/>
      <c r="J105" s="239">
        <f>ROUND(I105*H105,2)</f>
        <v>0</v>
      </c>
      <c r="K105" s="235" t="s">
        <v>209</v>
      </c>
      <c r="L105" s="71"/>
      <c r="M105" s="240" t="s">
        <v>21</v>
      </c>
      <c r="N105" s="241" t="s">
        <v>42</v>
      </c>
      <c r="O105" s="4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3" t="s">
        <v>129</v>
      </c>
      <c r="AT105" s="23" t="s">
        <v>205</v>
      </c>
      <c r="AU105" s="23" t="s">
        <v>81</v>
      </c>
      <c r="AY105" s="23" t="s">
        <v>123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3" t="s">
        <v>79</v>
      </c>
      <c r="BK105" s="232">
        <f>ROUND(I105*H105,2)</f>
        <v>0</v>
      </c>
      <c r="BL105" s="23" t="s">
        <v>129</v>
      </c>
      <c r="BM105" s="23" t="s">
        <v>217</v>
      </c>
    </row>
    <row r="106" s="12" customFormat="1">
      <c r="B106" s="253"/>
      <c r="C106" s="254"/>
      <c r="D106" s="244" t="s">
        <v>211</v>
      </c>
      <c r="E106" s="255" t="s">
        <v>21</v>
      </c>
      <c r="F106" s="256" t="s">
        <v>213</v>
      </c>
      <c r="G106" s="254"/>
      <c r="H106" s="257">
        <v>53</v>
      </c>
      <c r="I106" s="258"/>
      <c r="J106" s="254"/>
      <c r="K106" s="254"/>
      <c r="L106" s="259"/>
      <c r="M106" s="264"/>
      <c r="N106" s="265"/>
      <c r="O106" s="265"/>
      <c r="P106" s="265"/>
      <c r="Q106" s="265"/>
      <c r="R106" s="265"/>
      <c r="S106" s="265"/>
      <c r="T106" s="266"/>
      <c r="AT106" s="263" t="s">
        <v>211</v>
      </c>
      <c r="AU106" s="263" t="s">
        <v>81</v>
      </c>
      <c r="AV106" s="12" t="s">
        <v>81</v>
      </c>
      <c r="AW106" s="12" t="s">
        <v>35</v>
      </c>
      <c r="AX106" s="12" t="s">
        <v>79</v>
      </c>
      <c r="AY106" s="263" t="s">
        <v>123</v>
      </c>
    </row>
    <row r="107" s="1" customFormat="1" ht="6.96" customHeight="1">
      <c r="B107" s="66"/>
      <c r="C107" s="67"/>
      <c r="D107" s="67"/>
      <c r="E107" s="67"/>
      <c r="F107" s="67"/>
      <c r="G107" s="67"/>
      <c r="H107" s="67"/>
      <c r="I107" s="165"/>
      <c r="J107" s="67"/>
      <c r="K107" s="67"/>
      <c r="L107" s="71"/>
    </row>
  </sheetData>
  <sheetProtection sheet="1" autoFilter="0" formatColumns="0" formatRows="0" objects="1" scenarios="1" spinCount="100000" saltValue="qSq6+9V2wWZlInJFbwY2BkgftSx6cbBeUHQ/aMdj8cApJwhGNHIz7dHrzLIc90lNMD2rGZ8KcNfc+351yzdh0Q==" hashValue="ZwxfqpgFvt3xrQSRa9p8WWZE3W+qCpIT1UgCj0IO5mB2QttlqKmhJONmBegUjWG1tlF14t4d8QGuFRYLAB5s3w==" algorithmName="SHA-512" password="CC35"/>
  <autoFilter ref="C77:K106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84</v>
      </c>
      <c r="AZ2" s="267" t="s">
        <v>218</v>
      </c>
      <c r="BA2" s="267" t="s">
        <v>218</v>
      </c>
      <c r="BB2" s="267" t="s">
        <v>219</v>
      </c>
      <c r="BC2" s="267" t="s">
        <v>220</v>
      </c>
      <c r="BD2" s="26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67" t="s">
        <v>221</v>
      </c>
      <c r="BA3" s="267" t="s">
        <v>221</v>
      </c>
      <c r="BB3" s="267" t="s">
        <v>219</v>
      </c>
      <c r="BC3" s="267" t="s">
        <v>222</v>
      </c>
      <c r="BD3" s="267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67" t="s">
        <v>223</v>
      </c>
      <c r="BA4" s="267" t="s">
        <v>223</v>
      </c>
      <c r="BB4" s="267" t="s">
        <v>224</v>
      </c>
      <c r="BC4" s="267" t="s">
        <v>225</v>
      </c>
      <c r="BD4" s="26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67" t="s">
        <v>226</v>
      </c>
      <c r="BA5" s="267" t="s">
        <v>226</v>
      </c>
      <c r="BB5" s="267" t="s">
        <v>224</v>
      </c>
      <c r="BC5" s="267" t="s">
        <v>227</v>
      </c>
      <c r="BD5" s="26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67" t="s">
        <v>228</v>
      </c>
      <c r="BA6" s="267" t="s">
        <v>228</v>
      </c>
      <c r="BB6" s="267" t="s">
        <v>224</v>
      </c>
      <c r="BC6" s="267" t="s">
        <v>229</v>
      </c>
      <c r="BD6" s="267" t="s">
        <v>81</v>
      </c>
    </row>
    <row r="7" ht="16.5" customHeight="1">
      <c r="B7" s="27"/>
      <c r="C7" s="28"/>
      <c r="D7" s="28"/>
      <c r="E7" s="142" t="str">
        <f>'Rekapitulace stavby'!K6</f>
        <v>Parkoviště ul. Aviatiků, p.p.č.463/6, k.ú.Hrabůvka - rozšíření parkoviště</v>
      </c>
      <c r="F7" s="39"/>
      <c r="G7" s="39"/>
      <c r="H7" s="39"/>
      <c r="I7" s="141"/>
      <c r="J7" s="28"/>
      <c r="K7" s="30"/>
      <c r="AZ7" s="267" t="s">
        <v>230</v>
      </c>
      <c r="BA7" s="267" t="s">
        <v>230</v>
      </c>
      <c r="BB7" s="267" t="s">
        <v>208</v>
      </c>
      <c r="BC7" s="267" t="s">
        <v>231</v>
      </c>
      <c r="BD7" s="267" t="s">
        <v>81</v>
      </c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  <c r="AZ8" s="267" t="s">
        <v>232</v>
      </c>
      <c r="BA8" s="267" t="s">
        <v>232</v>
      </c>
      <c r="BB8" s="267" t="s">
        <v>208</v>
      </c>
      <c r="BC8" s="267" t="s">
        <v>233</v>
      </c>
      <c r="BD8" s="267" t="s">
        <v>81</v>
      </c>
    </row>
    <row r="9" s="1" customFormat="1" ht="36.96" customHeight="1">
      <c r="B9" s="45"/>
      <c r="C9" s="46"/>
      <c r="D9" s="46"/>
      <c r="E9" s="144" t="s">
        <v>234</v>
      </c>
      <c r="F9" s="46"/>
      <c r="G9" s="46"/>
      <c r="H9" s="46"/>
      <c r="I9" s="143"/>
      <c r="J9" s="46"/>
      <c r="K9" s="50"/>
      <c r="AZ9" s="267" t="s">
        <v>235</v>
      </c>
      <c r="BA9" s="267" t="s">
        <v>235</v>
      </c>
      <c r="BB9" s="267" t="s">
        <v>208</v>
      </c>
      <c r="BC9" s="267" t="s">
        <v>236</v>
      </c>
      <c r="BD9" s="26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67" t="s">
        <v>237</v>
      </c>
      <c r="BA10" s="267" t="s">
        <v>237</v>
      </c>
      <c r="BB10" s="267" t="s">
        <v>224</v>
      </c>
      <c r="BC10" s="267" t="s">
        <v>238</v>
      </c>
      <c r="BD10" s="267" t="s">
        <v>81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67" t="s">
        <v>239</v>
      </c>
      <c r="BA11" s="267" t="s">
        <v>239</v>
      </c>
      <c r="BB11" s="267" t="s">
        <v>208</v>
      </c>
      <c r="BC11" s="267" t="s">
        <v>240</v>
      </c>
      <c r="BD11" s="267" t="s">
        <v>81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9. 2. 2018</v>
      </c>
      <c r="K12" s="50"/>
      <c r="AZ12" s="267" t="s">
        <v>241</v>
      </c>
      <c r="BA12" s="267" t="s">
        <v>241</v>
      </c>
      <c r="BB12" s="267" t="s">
        <v>160</v>
      </c>
      <c r="BC12" s="267" t="s">
        <v>242</v>
      </c>
      <c r="BD12" s="267" t="s">
        <v>81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67" t="s">
        <v>243</v>
      </c>
      <c r="BA13" s="267" t="s">
        <v>243</v>
      </c>
      <c r="BB13" s="267" t="s">
        <v>224</v>
      </c>
      <c r="BC13" s="267" t="s">
        <v>244</v>
      </c>
      <c r="BD13" s="267" t="s">
        <v>81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ROUND(SUM(BE86:BE263), 2)</f>
        <v>0</v>
      </c>
      <c r="G30" s="46"/>
      <c r="H30" s="46"/>
      <c r="I30" s="157">
        <v>0.20999999999999999</v>
      </c>
      <c r="J30" s="156">
        <f>ROUND(ROUND((SUM(BE86:BE263)),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ROUND(SUM(BF86:BF263), 2)</f>
        <v>0</v>
      </c>
      <c r="G31" s="46"/>
      <c r="H31" s="46"/>
      <c r="I31" s="157">
        <v>0.14999999999999999</v>
      </c>
      <c r="J31" s="156">
        <f>ROUND(ROUND((SUM(BF86:BF263)),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ROUND(SUM(BG86:BG263),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ROUND(SUM(BH86:BH263),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ROUND(SUM(BI86:BI263),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 Aviatiků, p.p.č.463/6, k.ú.Hrabůvka - rozšíření parkoviště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001 - SO 101 PARKOVIŠTĚ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Aviatiků</v>
      </c>
      <c r="G49" s="46"/>
      <c r="H49" s="46"/>
      <c r="I49" s="145" t="s">
        <v>25</v>
      </c>
      <c r="J49" s="146" t="str">
        <f>IF(J12="","",J12)</f>
        <v>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245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246</v>
      </c>
      <c r="E59" s="186"/>
      <c r="F59" s="186"/>
      <c r="G59" s="186"/>
      <c r="H59" s="186"/>
      <c r="I59" s="187"/>
      <c r="J59" s="188">
        <f>J187</f>
        <v>0</v>
      </c>
      <c r="K59" s="189"/>
    </row>
    <row r="60" s="8" customFormat="1" ht="19.92" customHeight="1">
      <c r="B60" s="183"/>
      <c r="C60" s="184"/>
      <c r="D60" s="185" t="s">
        <v>247</v>
      </c>
      <c r="E60" s="186"/>
      <c r="F60" s="186"/>
      <c r="G60" s="186"/>
      <c r="H60" s="186"/>
      <c r="I60" s="187"/>
      <c r="J60" s="188">
        <f>J195</f>
        <v>0</v>
      </c>
      <c r="K60" s="189"/>
    </row>
    <row r="61" s="8" customFormat="1" ht="19.92" customHeight="1">
      <c r="B61" s="183"/>
      <c r="C61" s="184"/>
      <c r="D61" s="185" t="s">
        <v>248</v>
      </c>
      <c r="E61" s="186"/>
      <c r="F61" s="186"/>
      <c r="G61" s="186"/>
      <c r="H61" s="186"/>
      <c r="I61" s="187"/>
      <c r="J61" s="188">
        <f>J198</f>
        <v>0</v>
      </c>
      <c r="K61" s="189"/>
    </row>
    <row r="62" s="8" customFormat="1" ht="19.92" customHeight="1">
      <c r="B62" s="183"/>
      <c r="C62" s="184"/>
      <c r="D62" s="185" t="s">
        <v>249</v>
      </c>
      <c r="E62" s="186"/>
      <c r="F62" s="186"/>
      <c r="G62" s="186"/>
      <c r="H62" s="186"/>
      <c r="I62" s="187"/>
      <c r="J62" s="188">
        <f>J212</f>
        <v>0</v>
      </c>
      <c r="K62" s="189"/>
    </row>
    <row r="63" s="8" customFormat="1" ht="19.92" customHeight="1">
      <c r="B63" s="183"/>
      <c r="C63" s="184"/>
      <c r="D63" s="185" t="s">
        <v>250</v>
      </c>
      <c r="E63" s="186"/>
      <c r="F63" s="186"/>
      <c r="G63" s="186"/>
      <c r="H63" s="186"/>
      <c r="I63" s="187"/>
      <c r="J63" s="188">
        <f>J251</f>
        <v>0</v>
      </c>
      <c r="K63" s="189"/>
    </row>
    <row r="64" s="8" customFormat="1" ht="19.92" customHeight="1">
      <c r="B64" s="183"/>
      <c r="C64" s="184"/>
      <c r="D64" s="185" t="s">
        <v>251</v>
      </c>
      <c r="E64" s="186"/>
      <c r="F64" s="186"/>
      <c r="G64" s="186"/>
      <c r="H64" s="186"/>
      <c r="I64" s="187"/>
      <c r="J64" s="188">
        <f>J257</f>
        <v>0</v>
      </c>
      <c r="K64" s="189"/>
    </row>
    <row r="65" s="7" customFormat="1" ht="24.96" customHeight="1">
      <c r="B65" s="176"/>
      <c r="C65" s="177"/>
      <c r="D65" s="178" t="s">
        <v>252</v>
      </c>
      <c r="E65" s="179"/>
      <c r="F65" s="179"/>
      <c r="G65" s="179"/>
      <c r="H65" s="179"/>
      <c r="I65" s="180"/>
      <c r="J65" s="181">
        <f>J259</f>
        <v>0</v>
      </c>
      <c r="K65" s="182"/>
    </row>
    <row r="66" s="8" customFormat="1" ht="19.92" customHeight="1">
      <c r="B66" s="183"/>
      <c r="C66" s="184"/>
      <c r="D66" s="185" t="s">
        <v>253</v>
      </c>
      <c r="E66" s="186"/>
      <c r="F66" s="186"/>
      <c r="G66" s="186"/>
      <c r="H66" s="186"/>
      <c r="I66" s="187"/>
      <c r="J66" s="188">
        <f>J260</f>
        <v>0</v>
      </c>
      <c r="K66" s="189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106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5" customHeight="1">
      <c r="B76" s="45"/>
      <c r="C76" s="73"/>
      <c r="D76" s="73"/>
      <c r="E76" s="191" t="str">
        <f>E7</f>
        <v>Parkoviště ul. Aviatiků, p.p.č.463/6, k.ú.Hrabůvka - rozšíření parkoviště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97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>001 - SO 101 PARKOVIŠTĚ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92" t="str">
        <f>F12</f>
        <v>ul. Aviatiků</v>
      </c>
      <c r="G80" s="73"/>
      <c r="H80" s="73"/>
      <c r="I80" s="193" t="s">
        <v>25</v>
      </c>
      <c r="J80" s="84" t="str">
        <f>IF(J12="","",J12)</f>
        <v>9. 2. 2018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92" t="str">
        <f>E15</f>
        <v>Městský obvod Ostrava – Jih</v>
      </c>
      <c r="G82" s="73"/>
      <c r="H82" s="73"/>
      <c r="I82" s="193" t="s">
        <v>33</v>
      </c>
      <c r="J82" s="192" t="str">
        <f>E21</f>
        <v>Roman Fildán</v>
      </c>
      <c r="K82" s="73"/>
      <c r="L82" s="71"/>
    </row>
    <row r="83" s="1" customFormat="1" ht="14.4" customHeight="1">
      <c r="B83" s="45"/>
      <c r="C83" s="75" t="s">
        <v>31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107</v>
      </c>
      <c r="D85" s="196" t="s">
        <v>56</v>
      </c>
      <c r="E85" s="196" t="s">
        <v>52</v>
      </c>
      <c r="F85" s="196" t="s">
        <v>108</v>
      </c>
      <c r="G85" s="196" t="s">
        <v>109</v>
      </c>
      <c r="H85" s="196" t="s">
        <v>110</v>
      </c>
      <c r="I85" s="197" t="s">
        <v>111</v>
      </c>
      <c r="J85" s="196" t="s">
        <v>101</v>
      </c>
      <c r="K85" s="198" t="s">
        <v>112</v>
      </c>
      <c r="L85" s="199"/>
      <c r="M85" s="101" t="s">
        <v>113</v>
      </c>
      <c r="N85" s="102" t="s">
        <v>41</v>
      </c>
      <c r="O85" s="102" t="s">
        <v>114</v>
      </c>
      <c r="P85" s="102" t="s">
        <v>115</v>
      </c>
      <c r="Q85" s="102" t="s">
        <v>116</v>
      </c>
      <c r="R85" s="102" t="s">
        <v>117</v>
      </c>
      <c r="S85" s="102" t="s">
        <v>118</v>
      </c>
      <c r="T85" s="103" t="s">
        <v>119</v>
      </c>
    </row>
    <row r="86" s="1" customFormat="1" ht="29.28" customHeight="1">
      <c r="B86" s="45"/>
      <c r="C86" s="107" t="s">
        <v>102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P87+P259</f>
        <v>0</v>
      </c>
      <c r="Q86" s="105"/>
      <c r="R86" s="201">
        <f>R87+R259</f>
        <v>74.619186639999981</v>
      </c>
      <c r="S86" s="105"/>
      <c r="T86" s="202">
        <f>T87+T259</f>
        <v>16.547499999999999</v>
      </c>
      <c r="AT86" s="23" t="s">
        <v>70</v>
      </c>
      <c r="AU86" s="23" t="s">
        <v>103</v>
      </c>
      <c r="BK86" s="203">
        <f>BK87+BK259</f>
        <v>0</v>
      </c>
    </row>
    <row r="87" s="10" customFormat="1" ht="37.44" customHeight="1">
      <c r="B87" s="204"/>
      <c r="C87" s="205"/>
      <c r="D87" s="206" t="s">
        <v>70</v>
      </c>
      <c r="E87" s="207" t="s">
        <v>120</v>
      </c>
      <c r="F87" s="207" t="s">
        <v>121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P88+P187+P195+P198+P212+P251+P257</f>
        <v>0</v>
      </c>
      <c r="Q87" s="212"/>
      <c r="R87" s="213">
        <f>R88+R187+R195+R198+R212+R251+R257</f>
        <v>74.619186639999981</v>
      </c>
      <c r="S87" s="212"/>
      <c r="T87" s="214">
        <f>T88+T187+T195+T198+T212+T251+T257</f>
        <v>16.547499999999999</v>
      </c>
      <c r="AR87" s="215" t="s">
        <v>79</v>
      </c>
      <c r="AT87" s="216" t="s">
        <v>70</v>
      </c>
      <c r="AU87" s="216" t="s">
        <v>71</v>
      </c>
      <c r="AY87" s="215" t="s">
        <v>123</v>
      </c>
      <c r="BK87" s="217">
        <f>BK88+BK187+BK195+BK198+BK212+BK251+BK257</f>
        <v>0</v>
      </c>
    </row>
    <row r="88" s="10" customFormat="1" ht="19.92" customHeight="1">
      <c r="B88" s="204"/>
      <c r="C88" s="205"/>
      <c r="D88" s="206" t="s">
        <v>70</v>
      </c>
      <c r="E88" s="218" t="s">
        <v>79</v>
      </c>
      <c r="F88" s="218" t="s">
        <v>254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SUM(P89:P186)</f>
        <v>0</v>
      </c>
      <c r="Q88" s="212"/>
      <c r="R88" s="213">
        <f>SUM(R89:R186)</f>
        <v>25.226648999999995</v>
      </c>
      <c r="S88" s="212"/>
      <c r="T88" s="214">
        <f>SUM(T89:T186)</f>
        <v>6.8674999999999997</v>
      </c>
      <c r="AR88" s="215" t="s">
        <v>79</v>
      </c>
      <c r="AT88" s="216" t="s">
        <v>70</v>
      </c>
      <c r="AU88" s="216" t="s">
        <v>79</v>
      </c>
      <c r="AY88" s="215" t="s">
        <v>123</v>
      </c>
      <c r="BK88" s="217">
        <f>SUM(BK89:BK186)</f>
        <v>0</v>
      </c>
    </row>
    <row r="89" s="1" customFormat="1" ht="16.5" customHeight="1">
      <c r="B89" s="45"/>
      <c r="C89" s="233" t="s">
        <v>79</v>
      </c>
      <c r="D89" s="233" t="s">
        <v>205</v>
      </c>
      <c r="E89" s="234" t="s">
        <v>255</v>
      </c>
      <c r="F89" s="235" t="s">
        <v>256</v>
      </c>
      <c r="G89" s="236" t="s">
        <v>257</v>
      </c>
      <c r="H89" s="237">
        <v>0.056000000000000001</v>
      </c>
      <c r="I89" s="238"/>
      <c r="J89" s="239">
        <f>ROUND(I89*H89,2)</f>
        <v>0</v>
      </c>
      <c r="K89" s="235" t="s">
        <v>209</v>
      </c>
      <c r="L89" s="71"/>
      <c r="M89" s="240" t="s">
        <v>21</v>
      </c>
      <c r="N89" s="241" t="s">
        <v>42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129</v>
      </c>
      <c r="AT89" s="23" t="s">
        <v>205</v>
      </c>
      <c r="AU89" s="23" t="s">
        <v>81</v>
      </c>
      <c r="AY89" s="23" t="s">
        <v>123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129</v>
      </c>
      <c r="BM89" s="23" t="s">
        <v>258</v>
      </c>
    </row>
    <row r="90" s="11" customFormat="1">
      <c r="B90" s="242"/>
      <c r="C90" s="243"/>
      <c r="D90" s="244" t="s">
        <v>211</v>
      </c>
      <c r="E90" s="245" t="s">
        <v>21</v>
      </c>
      <c r="F90" s="246" t="s">
        <v>259</v>
      </c>
      <c r="G90" s="243"/>
      <c r="H90" s="245" t="s">
        <v>21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211</v>
      </c>
      <c r="AU90" s="252" t="s">
        <v>81</v>
      </c>
      <c r="AV90" s="11" t="s">
        <v>79</v>
      </c>
      <c r="AW90" s="11" t="s">
        <v>35</v>
      </c>
      <c r="AX90" s="11" t="s">
        <v>71</v>
      </c>
      <c r="AY90" s="252" t="s">
        <v>123</v>
      </c>
    </row>
    <row r="91" s="12" customFormat="1">
      <c r="B91" s="253"/>
      <c r="C91" s="254"/>
      <c r="D91" s="244" t="s">
        <v>211</v>
      </c>
      <c r="E91" s="255" t="s">
        <v>21</v>
      </c>
      <c r="F91" s="256" t="s">
        <v>260</v>
      </c>
      <c r="G91" s="254"/>
      <c r="H91" s="257">
        <v>0.056000000000000001</v>
      </c>
      <c r="I91" s="258"/>
      <c r="J91" s="254"/>
      <c r="K91" s="254"/>
      <c r="L91" s="259"/>
      <c r="M91" s="260"/>
      <c r="N91" s="261"/>
      <c r="O91" s="261"/>
      <c r="P91" s="261"/>
      <c r="Q91" s="261"/>
      <c r="R91" s="261"/>
      <c r="S91" s="261"/>
      <c r="T91" s="262"/>
      <c r="AT91" s="263" t="s">
        <v>211</v>
      </c>
      <c r="AU91" s="263" t="s">
        <v>81</v>
      </c>
      <c r="AV91" s="12" t="s">
        <v>81</v>
      </c>
      <c r="AW91" s="12" t="s">
        <v>35</v>
      </c>
      <c r="AX91" s="12" t="s">
        <v>79</v>
      </c>
      <c r="AY91" s="263" t="s">
        <v>123</v>
      </c>
    </row>
    <row r="92" s="1" customFormat="1" ht="25.5" customHeight="1">
      <c r="B92" s="45"/>
      <c r="C92" s="233" t="s">
        <v>81</v>
      </c>
      <c r="D92" s="233" t="s">
        <v>205</v>
      </c>
      <c r="E92" s="234" t="s">
        <v>261</v>
      </c>
      <c r="F92" s="235" t="s">
        <v>262</v>
      </c>
      <c r="G92" s="236" t="s">
        <v>219</v>
      </c>
      <c r="H92" s="237">
        <v>123</v>
      </c>
      <c r="I92" s="238"/>
      <c r="J92" s="239">
        <f>ROUND(I92*H92,2)</f>
        <v>0</v>
      </c>
      <c r="K92" s="235" t="s">
        <v>263</v>
      </c>
      <c r="L92" s="71"/>
      <c r="M92" s="240" t="s">
        <v>21</v>
      </c>
      <c r="N92" s="241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129</v>
      </c>
      <c r="AT92" s="23" t="s">
        <v>205</v>
      </c>
      <c r="AU92" s="23" t="s">
        <v>81</v>
      </c>
      <c r="AY92" s="23" t="s">
        <v>123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129</v>
      </c>
      <c r="BM92" s="23" t="s">
        <v>264</v>
      </c>
    </row>
    <row r="93" s="12" customFormat="1">
      <c r="B93" s="253"/>
      <c r="C93" s="254"/>
      <c r="D93" s="244" t="s">
        <v>211</v>
      </c>
      <c r="E93" s="255" t="s">
        <v>21</v>
      </c>
      <c r="F93" s="256" t="s">
        <v>265</v>
      </c>
      <c r="G93" s="254"/>
      <c r="H93" s="257">
        <v>123</v>
      </c>
      <c r="I93" s="258"/>
      <c r="J93" s="254"/>
      <c r="K93" s="254"/>
      <c r="L93" s="259"/>
      <c r="M93" s="260"/>
      <c r="N93" s="261"/>
      <c r="O93" s="261"/>
      <c r="P93" s="261"/>
      <c r="Q93" s="261"/>
      <c r="R93" s="261"/>
      <c r="S93" s="261"/>
      <c r="T93" s="262"/>
      <c r="AT93" s="263" t="s">
        <v>211</v>
      </c>
      <c r="AU93" s="263" t="s">
        <v>81</v>
      </c>
      <c r="AV93" s="12" t="s">
        <v>81</v>
      </c>
      <c r="AW93" s="12" t="s">
        <v>35</v>
      </c>
      <c r="AX93" s="12" t="s">
        <v>79</v>
      </c>
      <c r="AY93" s="263" t="s">
        <v>123</v>
      </c>
    </row>
    <row r="94" s="1" customFormat="1" ht="38.25" customHeight="1">
      <c r="B94" s="45"/>
      <c r="C94" s="233" t="s">
        <v>133</v>
      </c>
      <c r="D94" s="233" t="s">
        <v>205</v>
      </c>
      <c r="E94" s="234" t="s">
        <v>266</v>
      </c>
      <c r="F94" s="235" t="s">
        <v>267</v>
      </c>
      <c r="G94" s="236" t="s">
        <v>208</v>
      </c>
      <c r="H94" s="237">
        <v>33.5</v>
      </c>
      <c r="I94" s="238"/>
      <c r="J94" s="239">
        <f>ROUND(I94*H94,2)</f>
        <v>0</v>
      </c>
      <c r="K94" s="235" t="s">
        <v>209</v>
      </c>
      <c r="L94" s="71"/>
      <c r="M94" s="240" t="s">
        <v>21</v>
      </c>
      <c r="N94" s="241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0.20499999999999999</v>
      </c>
      <c r="T94" s="231">
        <f>S94*H94</f>
        <v>6.8674999999999997</v>
      </c>
      <c r="AR94" s="23" t="s">
        <v>129</v>
      </c>
      <c r="AT94" s="23" t="s">
        <v>205</v>
      </c>
      <c r="AU94" s="23" t="s">
        <v>81</v>
      </c>
      <c r="AY94" s="23" t="s">
        <v>123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129</v>
      </c>
      <c r="BM94" s="23" t="s">
        <v>268</v>
      </c>
    </row>
    <row r="95" s="11" customFormat="1">
      <c r="B95" s="242"/>
      <c r="C95" s="243"/>
      <c r="D95" s="244" t="s">
        <v>211</v>
      </c>
      <c r="E95" s="245" t="s">
        <v>21</v>
      </c>
      <c r="F95" s="246" t="s">
        <v>269</v>
      </c>
      <c r="G95" s="243"/>
      <c r="H95" s="245" t="s">
        <v>21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211</v>
      </c>
      <c r="AU95" s="252" t="s">
        <v>81</v>
      </c>
      <c r="AV95" s="11" t="s">
        <v>79</v>
      </c>
      <c r="AW95" s="11" t="s">
        <v>35</v>
      </c>
      <c r="AX95" s="11" t="s">
        <v>71</v>
      </c>
      <c r="AY95" s="252" t="s">
        <v>123</v>
      </c>
    </row>
    <row r="96" s="12" customFormat="1">
      <c r="B96" s="253"/>
      <c r="C96" s="254"/>
      <c r="D96" s="244" t="s">
        <v>211</v>
      </c>
      <c r="E96" s="255" t="s">
        <v>21</v>
      </c>
      <c r="F96" s="256" t="s">
        <v>270</v>
      </c>
      <c r="G96" s="254"/>
      <c r="H96" s="257">
        <v>33.5</v>
      </c>
      <c r="I96" s="258"/>
      <c r="J96" s="254"/>
      <c r="K96" s="254"/>
      <c r="L96" s="259"/>
      <c r="M96" s="260"/>
      <c r="N96" s="261"/>
      <c r="O96" s="261"/>
      <c r="P96" s="261"/>
      <c r="Q96" s="261"/>
      <c r="R96" s="261"/>
      <c r="S96" s="261"/>
      <c r="T96" s="262"/>
      <c r="AT96" s="263" t="s">
        <v>211</v>
      </c>
      <c r="AU96" s="263" t="s">
        <v>81</v>
      </c>
      <c r="AV96" s="12" t="s">
        <v>81</v>
      </c>
      <c r="AW96" s="12" t="s">
        <v>35</v>
      </c>
      <c r="AX96" s="12" t="s">
        <v>79</v>
      </c>
      <c r="AY96" s="263" t="s">
        <v>123</v>
      </c>
    </row>
    <row r="97" s="1" customFormat="1" ht="25.5" customHeight="1">
      <c r="B97" s="45"/>
      <c r="C97" s="233" t="s">
        <v>129</v>
      </c>
      <c r="D97" s="233" t="s">
        <v>205</v>
      </c>
      <c r="E97" s="234" t="s">
        <v>271</v>
      </c>
      <c r="F97" s="235" t="s">
        <v>272</v>
      </c>
      <c r="G97" s="236" t="s">
        <v>224</v>
      </c>
      <c r="H97" s="237">
        <v>47.57</v>
      </c>
      <c r="I97" s="238"/>
      <c r="J97" s="239">
        <f>ROUND(I97*H97,2)</f>
        <v>0</v>
      </c>
      <c r="K97" s="235" t="s">
        <v>209</v>
      </c>
      <c r="L97" s="71"/>
      <c r="M97" s="240" t="s">
        <v>21</v>
      </c>
      <c r="N97" s="241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129</v>
      </c>
      <c r="AT97" s="23" t="s">
        <v>205</v>
      </c>
      <c r="AU97" s="23" t="s">
        <v>81</v>
      </c>
      <c r="AY97" s="23" t="s">
        <v>123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129</v>
      </c>
      <c r="BM97" s="23" t="s">
        <v>273</v>
      </c>
    </row>
    <row r="98" s="11" customFormat="1">
      <c r="B98" s="242"/>
      <c r="C98" s="243"/>
      <c r="D98" s="244" t="s">
        <v>211</v>
      </c>
      <c r="E98" s="245" t="s">
        <v>21</v>
      </c>
      <c r="F98" s="246" t="s">
        <v>274</v>
      </c>
      <c r="G98" s="243"/>
      <c r="H98" s="245" t="s">
        <v>21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211</v>
      </c>
      <c r="AU98" s="252" t="s">
        <v>81</v>
      </c>
      <c r="AV98" s="11" t="s">
        <v>79</v>
      </c>
      <c r="AW98" s="11" t="s">
        <v>35</v>
      </c>
      <c r="AX98" s="11" t="s">
        <v>71</v>
      </c>
      <c r="AY98" s="252" t="s">
        <v>123</v>
      </c>
    </row>
    <row r="99" s="12" customFormat="1">
      <c r="B99" s="253"/>
      <c r="C99" s="254"/>
      <c r="D99" s="244" t="s">
        <v>211</v>
      </c>
      <c r="E99" s="255" t="s">
        <v>21</v>
      </c>
      <c r="F99" s="256" t="s">
        <v>275</v>
      </c>
      <c r="G99" s="254"/>
      <c r="H99" s="257">
        <v>47.57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AT99" s="263" t="s">
        <v>211</v>
      </c>
      <c r="AU99" s="263" t="s">
        <v>81</v>
      </c>
      <c r="AV99" s="12" t="s">
        <v>81</v>
      </c>
      <c r="AW99" s="12" t="s">
        <v>35</v>
      </c>
      <c r="AX99" s="12" t="s">
        <v>79</v>
      </c>
      <c r="AY99" s="263" t="s">
        <v>123</v>
      </c>
    </row>
    <row r="100" s="1" customFormat="1" ht="38.25" customHeight="1">
      <c r="B100" s="45"/>
      <c r="C100" s="233" t="s">
        <v>122</v>
      </c>
      <c r="D100" s="233" t="s">
        <v>205</v>
      </c>
      <c r="E100" s="234" t="s">
        <v>276</v>
      </c>
      <c r="F100" s="235" t="s">
        <v>277</v>
      </c>
      <c r="G100" s="236" t="s">
        <v>224</v>
      </c>
      <c r="H100" s="237">
        <v>116</v>
      </c>
      <c r="I100" s="238"/>
      <c r="J100" s="239">
        <f>ROUND(I100*H100,2)</f>
        <v>0</v>
      </c>
      <c r="K100" s="235" t="s">
        <v>209</v>
      </c>
      <c r="L100" s="71"/>
      <c r="M100" s="240" t="s">
        <v>21</v>
      </c>
      <c r="N100" s="241" t="s">
        <v>42</v>
      </c>
      <c r="O100" s="46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3" t="s">
        <v>129</v>
      </c>
      <c r="AT100" s="23" t="s">
        <v>205</v>
      </c>
      <c r="AU100" s="23" t="s">
        <v>81</v>
      </c>
      <c r="AY100" s="23" t="s">
        <v>123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3" t="s">
        <v>79</v>
      </c>
      <c r="BK100" s="232">
        <f>ROUND(I100*H100,2)</f>
        <v>0</v>
      </c>
      <c r="BL100" s="23" t="s">
        <v>129</v>
      </c>
      <c r="BM100" s="23" t="s">
        <v>278</v>
      </c>
    </row>
    <row r="101" s="11" customFormat="1">
      <c r="B101" s="242"/>
      <c r="C101" s="243"/>
      <c r="D101" s="244" t="s">
        <v>211</v>
      </c>
      <c r="E101" s="245" t="s">
        <v>21</v>
      </c>
      <c r="F101" s="246" t="s">
        <v>279</v>
      </c>
      <c r="G101" s="243"/>
      <c r="H101" s="245" t="s">
        <v>21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211</v>
      </c>
      <c r="AU101" s="252" t="s">
        <v>81</v>
      </c>
      <c r="AV101" s="11" t="s">
        <v>79</v>
      </c>
      <c r="AW101" s="11" t="s">
        <v>35</v>
      </c>
      <c r="AX101" s="11" t="s">
        <v>71</v>
      </c>
      <c r="AY101" s="252" t="s">
        <v>123</v>
      </c>
    </row>
    <row r="102" s="12" customFormat="1">
      <c r="B102" s="253"/>
      <c r="C102" s="254"/>
      <c r="D102" s="244" t="s">
        <v>211</v>
      </c>
      <c r="E102" s="255" t="s">
        <v>237</v>
      </c>
      <c r="F102" s="256" t="s">
        <v>238</v>
      </c>
      <c r="G102" s="254"/>
      <c r="H102" s="257">
        <v>116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AT102" s="263" t="s">
        <v>211</v>
      </c>
      <c r="AU102" s="263" t="s">
        <v>81</v>
      </c>
      <c r="AV102" s="12" t="s">
        <v>81</v>
      </c>
      <c r="AW102" s="12" t="s">
        <v>35</v>
      </c>
      <c r="AX102" s="12" t="s">
        <v>79</v>
      </c>
      <c r="AY102" s="263" t="s">
        <v>123</v>
      </c>
    </row>
    <row r="103" s="1" customFormat="1" ht="38.25" customHeight="1">
      <c r="B103" s="45"/>
      <c r="C103" s="233" t="s">
        <v>142</v>
      </c>
      <c r="D103" s="233" t="s">
        <v>205</v>
      </c>
      <c r="E103" s="234" t="s">
        <v>280</v>
      </c>
      <c r="F103" s="235" t="s">
        <v>281</v>
      </c>
      <c r="G103" s="236" t="s">
        <v>224</v>
      </c>
      <c r="H103" s="237">
        <v>343.63999999999999</v>
      </c>
      <c r="I103" s="238"/>
      <c r="J103" s="239">
        <f>ROUND(I103*H103,2)</f>
        <v>0</v>
      </c>
      <c r="K103" s="235" t="s">
        <v>209</v>
      </c>
      <c r="L103" s="71"/>
      <c r="M103" s="240" t="s">
        <v>21</v>
      </c>
      <c r="N103" s="241" t="s">
        <v>42</v>
      </c>
      <c r="O103" s="46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3" t="s">
        <v>129</v>
      </c>
      <c r="AT103" s="23" t="s">
        <v>205</v>
      </c>
      <c r="AU103" s="23" t="s">
        <v>81</v>
      </c>
      <c r="AY103" s="23" t="s">
        <v>123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3" t="s">
        <v>79</v>
      </c>
      <c r="BK103" s="232">
        <f>ROUND(I103*H103,2)</f>
        <v>0</v>
      </c>
      <c r="BL103" s="23" t="s">
        <v>129</v>
      </c>
      <c r="BM103" s="23" t="s">
        <v>282</v>
      </c>
    </row>
    <row r="104" s="11" customFormat="1">
      <c r="B104" s="242"/>
      <c r="C104" s="243"/>
      <c r="D104" s="244" t="s">
        <v>211</v>
      </c>
      <c r="E104" s="245" t="s">
        <v>21</v>
      </c>
      <c r="F104" s="246" t="s">
        <v>283</v>
      </c>
      <c r="G104" s="243"/>
      <c r="H104" s="245" t="s">
        <v>21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211</v>
      </c>
      <c r="AU104" s="252" t="s">
        <v>81</v>
      </c>
      <c r="AV104" s="11" t="s">
        <v>79</v>
      </c>
      <c r="AW104" s="11" t="s">
        <v>35</v>
      </c>
      <c r="AX104" s="11" t="s">
        <v>71</v>
      </c>
      <c r="AY104" s="252" t="s">
        <v>123</v>
      </c>
    </row>
    <row r="105" s="12" customFormat="1">
      <c r="B105" s="253"/>
      <c r="C105" s="254"/>
      <c r="D105" s="244" t="s">
        <v>211</v>
      </c>
      <c r="E105" s="255" t="s">
        <v>21</v>
      </c>
      <c r="F105" s="256" t="s">
        <v>284</v>
      </c>
      <c r="G105" s="254"/>
      <c r="H105" s="257">
        <v>343.63999999999999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AT105" s="263" t="s">
        <v>211</v>
      </c>
      <c r="AU105" s="263" t="s">
        <v>81</v>
      </c>
      <c r="AV105" s="12" t="s">
        <v>81</v>
      </c>
      <c r="AW105" s="12" t="s">
        <v>35</v>
      </c>
      <c r="AX105" s="12" t="s">
        <v>71</v>
      </c>
      <c r="AY105" s="263" t="s">
        <v>123</v>
      </c>
    </row>
    <row r="106" s="13" customFormat="1">
      <c r="B106" s="268"/>
      <c r="C106" s="269"/>
      <c r="D106" s="244" t="s">
        <v>211</v>
      </c>
      <c r="E106" s="270" t="s">
        <v>223</v>
      </c>
      <c r="F106" s="271" t="s">
        <v>285</v>
      </c>
      <c r="G106" s="269"/>
      <c r="H106" s="272">
        <v>343.63999999999999</v>
      </c>
      <c r="I106" s="273"/>
      <c r="J106" s="269"/>
      <c r="K106" s="269"/>
      <c r="L106" s="274"/>
      <c r="M106" s="275"/>
      <c r="N106" s="276"/>
      <c r="O106" s="276"/>
      <c r="P106" s="276"/>
      <c r="Q106" s="276"/>
      <c r="R106" s="276"/>
      <c r="S106" s="276"/>
      <c r="T106" s="277"/>
      <c r="AT106" s="278" t="s">
        <v>211</v>
      </c>
      <c r="AU106" s="278" t="s">
        <v>81</v>
      </c>
      <c r="AV106" s="13" t="s">
        <v>129</v>
      </c>
      <c r="AW106" s="13" t="s">
        <v>35</v>
      </c>
      <c r="AX106" s="13" t="s">
        <v>79</v>
      </c>
      <c r="AY106" s="278" t="s">
        <v>123</v>
      </c>
    </row>
    <row r="107" s="1" customFormat="1" ht="38.25" customHeight="1">
      <c r="B107" s="45"/>
      <c r="C107" s="233" t="s">
        <v>146</v>
      </c>
      <c r="D107" s="233" t="s">
        <v>205</v>
      </c>
      <c r="E107" s="234" t="s">
        <v>286</v>
      </c>
      <c r="F107" s="235" t="s">
        <v>287</v>
      </c>
      <c r="G107" s="236" t="s">
        <v>224</v>
      </c>
      <c r="H107" s="237">
        <v>343.63999999999999</v>
      </c>
      <c r="I107" s="238"/>
      <c r="J107" s="239">
        <f>ROUND(I107*H107,2)</f>
        <v>0</v>
      </c>
      <c r="K107" s="235" t="s">
        <v>209</v>
      </c>
      <c r="L107" s="71"/>
      <c r="M107" s="240" t="s">
        <v>21</v>
      </c>
      <c r="N107" s="241" t="s">
        <v>42</v>
      </c>
      <c r="O107" s="4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3" t="s">
        <v>129</v>
      </c>
      <c r="AT107" s="23" t="s">
        <v>205</v>
      </c>
      <c r="AU107" s="23" t="s">
        <v>81</v>
      </c>
      <c r="AY107" s="23" t="s">
        <v>123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3" t="s">
        <v>79</v>
      </c>
      <c r="BK107" s="232">
        <f>ROUND(I107*H107,2)</f>
        <v>0</v>
      </c>
      <c r="BL107" s="23" t="s">
        <v>129</v>
      </c>
      <c r="BM107" s="23" t="s">
        <v>288</v>
      </c>
    </row>
    <row r="108" s="12" customFormat="1">
      <c r="B108" s="253"/>
      <c r="C108" s="254"/>
      <c r="D108" s="244" t="s">
        <v>211</v>
      </c>
      <c r="E108" s="255" t="s">
        <v>21</v>
      </c>
      <c r="F108" s="256" t="s">
        <v>223</v>
      </c>
      <c r="G108" s="254"/>
      <c r="H108" s="257">
        <v>343.63999999999999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211</v>
      </c>
      <c r="AU108" s="263" t="s">
        <v>81</v>
      </c>
      <c r="AV108" s="12" t="s">
        <v>81</v>
      </c>
      <c r="AW108" s="12" t="s">
        <v>35</v>
      </c>
      <c r="AX108" s="12" t="s">
        <v>79</v>
      </c>
      <c r="AY108" s="263" t="s">
        <v>123</v>
      </c>
    </row>
    <row r="109" s="1" customFormat="1" ht="25.5" customHeight="1">
      <c r="B109" s="45"/>
      <c r="C109" s="233" t="s">
        <v>128</v>
      </c>
      <c r="D109" s="233" t="s">
        <v>205</v>
      </c>
      <c r="E109" s="234" t="s">
        <v>289</v>
      </c>
      <c r="F109" s="235" t="s">
        <v>290</v>
      </c>
      <c r="G109" s="236" t="s">
        <v>224</v>
      </c>
      <c r="H109" s="237">
        <v>12.66</v>
      </c>
      <c r="I109" s="238"/>
      <c r="J109" s="239">
        <f>ROUND(I109*H109,2)</f>
        <v>0</v>
      </c>
      <c r="K109" s="235" t="s">
        <v>209</v>
      </c>
      <c r="L109" s="71"/>
      <c r="M109" s="240" t="s">
        <v>21</v>
      </c>
      <c r="N109" s="241" t="s">
        <v>42</v>
      </c>
      <c r="O109" s="46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3" t="s">
        <v>129</v>
      </c>
      <c r="AT109" s="23" t="s">
        <v>205</v>
      </c>
      <c r="AU109" s="23" t="s">
        <v>81</v>
      </c>
      <c r="AY109" s="23" t="s">
        <v>123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3" t="s">
        <v>79</v>
      </c>
      <c r="BK109" s="232">
        <f>ROUND(I109*H109,2)</f>
        <v>0</v>
      </c>
      <c r="BL109" s="23" t="s">
        <v>129</v>
      </c>
      <c r="BM109" s="23" t="s">
        <v>291</v>
      </c>
    </row>
    <row r="110" s="11" customFormat="1">
      <c r="B110" s="242"/>
      <c r="C110" s="243"/>
      <c r="D110" s="244" t="s">
        <v>211</v>
      </c>
      <c r="E110" s="245" t="s">
        <v>21</v>
      </c>
      <c r="F110" s="246" t="s">
        <v>292</v>
      </c>
      <c r="G110" s="243"/>
      <c r="H110" s="245" t="s">
        <v>21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211</v>
      </c>
      <c r="AU110" s="252" t="s">
        <v>81</v>
      </c>
      <c r="AV110" s="11" t="s">
        <v>79</v>
      </c>
      <c r="AW110" s="11" t="s">
        <v>35</v>
      </c>
      <c r="AX110" s="11" t="s">
        <v>71</v>
      </c>
      <c r="AY110" s="252" t="s">
        <v>123</v>
      </c>
    </row>
    <row r="111" s="11" customFormat="1">
      <c r="B111" s="242"/>
      <c r="C111" s="243"/>
      <c r="D111" s="244" t="s">
        <v>211</v>
      </c>
      <c r="E111" s="245" t="s">
        <v>21</v>
      </c>
      <c r="F111" s="246" t="s">
        <v>293</v>
      </c>
      <c r="G111" s="243"/>
      <c r="H111" s="245" t="s">
        <v>21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AT111" s="252" t="s">
        <v>211</v>
      </c>
      <c r="AU111" s="252" t="s">
        <v>81</v>
      </c>
      <c r="AV111" s="11" t="s">
        <v>79</v>
      </c>
      <c r="AW111" s="11" t="s">
        <v>35</v>
      </c>
      <c r="AX111" s="11" t="s">
        <v>71</v>
      </c>
      <c r="AY111" s="252" t="s">
        <v>123</v>
      </c>
    </row>
    <row r="112" s="12" customFormat="1">
      <c r="B112" s="253"/>
      <c r="C112" s="254"/>
      <c r="D112" s="244" t="s">
        <v>211</v>
      </c>
      <c r="E112" s="255" t="s">
        <v>226</v>
      </c>
      <c r="F112" s="256" t="s">
        <v>294</v>
      </c>
      <c r="G112" s="254"/>
      <c r="H112" s="257">
        <v>12.66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AT112" s="263" t="s">
        <v>211</v>
      </c>
      <c r="AU112" s="263" t="s">
        <v>81</v>
      </c>
      <c r="AV112" s="12" t="s">
        <v>81</v>
      </c>
      <c r="AW112" s="12" t="s">
        <v>35</v>
      </c>
      <c r="AX112" s="12" t="s">
        <v>79</v>
      </c>
      <c r="AY112" s="263" t="s">
        <v>123</v>
      </c>
    </row>
    <row r="113" s="1" customFormat="1" ht="38.25" customHeight="1">
      <c r="B113" s="45"/>
      <c r="C113" s="233" t="s">
        <v>153</v>
      </c>
      <c r="D113" s="233" t="s">
        <v>205</v>
      </c>
      <c r="E113" s="234" t="s">
        <v>295</v>
      </c>
      <c r="F113" s="235" t="s">
        <v>296</v>
      </c>
      <c r="G113" s="236" t="s">
        <v>224</v>
      </c>
      <c r="H113" s="237">
        <v>12.66</v>
      </c>
      <c r="I113" s="238"/>
      <c r="J113" s="239">
        <f>ROUND(I113*H113,2)</f>
        <v>0</v>
      </c>
      <c r="K113" s="235" t="s">
        <v>209</v>
      </c>
      <c r="L113" s="71"/>
      <c r="M113" s="240" t="s">
        <v>21</v>
      </c>
      <c r="N113" s="241" t="s">
        <v>42</v>
      </c>
      <c r="O113" s="46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3" t="s">
        <v>129</v>
      </c>
      <c r="AT113" s="23" t="s">
        <v>205</v>
      </c>
      <c r="AU113" s="23" t="s">
        <v>81</v>
      </c>
      <c r="AY113" s="23" t="s">
        <v>123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3" t="s">
        <v>79</v>
      </c>
      <c r="BK113" s="232">
        <f>ROUND(I113*H113,2)</f>
        <v>0</v>
      </c>
      <c r="BL113" s="23" t="s">
        <v>129</v>
      </c>
      <c r="BM113" s="23" t="s">
        <v>297</v>
      </c>
    </row>
    <row r="114" s="12" customFormat="1">
      <c r="B114" s="253"/>
      <c r="C114" s="254"/>
      <c r="D114" s="244" t="s">
        <v>211</v>
      </c>
      <c r="E114" s="255" t="s">
        <v>21</v>
      </c>
      <c r="F114" s="256" t="s">
        <v>226</v>
      </c>
      <c r="G114" s="254"/>
      <c r="H114" s="257">
        <v>12.66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AT114" s="263" t="s">
        <v>211</v>
      </c>
      <c r="AU114" s="263" t="s">
        <v>81</v>
      </c>
      <c r="AV114" s="12" t="s">
        <v>81</v>
      </c>
      <c r="AW114" s="12" t="s">
        <v>35</v>
      </c>
      <c r="AX114" s="12" t="s">
        <v>79</v>
      </c>
      <c r="AY114" s="263" t="s">
        <v>123</v>
      </c>
    </row>
    <row r="115" s="1" customFormat="1" ht="38.25" customHeight="1">
      <c r="B115" s="45"/>
      <c r="C115" s="233" t="s">
        <v>157</v>
      </c>
      <c r="D115" s="233" t="s">
        <v>205</v>
      </c>
      <c r="E115" s="234" t="s">
        <v>298</v>
      </c>
      <c r="F115" s="235" t="s">
        <v>299</v>
      </c>
      <c r="G115" s="236" t="s">
        <v>224</v>
      </c>
      <c r="H115" s="237">
        <v>460.30000000000001</v>
      </c>
      <c r="I115" s="238"/>
      <c r="J115" s="239">
        <f>ROUND(I115*H115,2)</f>
        <v>0</v>
      </c>
      <c r="K115" s="235" t="s">
        <v>209</v>
      </c>
      <c r="L115" s="71"/>
      <c r="M115" s="240" t="s">
        <v>21</v>
      </c>
      <c r="N115" s="241" t="s">
        <v>42</v>
      </c>
      <c r="O115" s="46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3" t="s">
        <v>129</v>
      </c>
      <c r="AT115" s="23" t="s">
        <v>205</v>
      </c>
      <c r="AU115" s="23" t="s">
        <v>81</v>
      </c>
      <c r="AY115" s="23" t="s">
        <v>123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3" t="s">
        <v>79</v>
      </c>
      <c r="BK115" s="232">
        <f>ROUND(I115*H115,2)</f>
        <v>0</v>
      </c>
      <c r="BL115" s="23" t="s">
        <v>129</v>
      </c>
      <c r="BM115" s="23" t="s">
        <v>300</v>
      </c>
    </row>
    <row r="116" s="12" customFormat="1">
      <c r="B116" s="253"/>
      <c r="C116" s="254"/>
      <c r="D116" s="244" t="s">
        <v>211</v>
      </c>
      <c r="E116" s="255" t="s">
        <v>228</v>
      </c>
      <c r="F116" s="256" t="s">
        <v>301</v>
      </c>
      <c r="G116" s="254"/>
      <c r="H116" s="257">
        <v>460.30000000000001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211</v>
      </c>
      <c r="AU116" s="263" t="s">
        <v>81</v>
      </c>
      <c r="AV116" s="12" t="s">
        <v>81</v>
      </c>
      <c r="AW116" s="12" t="s">
        <v>35</v>
      </c>
      <c r="AX116" s="12" t="s">
        <v>79</v>
      </c>
      <c r="AY116" s="263" t="s">
        <v>123</v>
      </c>
    </row>
    <row r="117" s="1" customFormat="1" ht="51" customHeight="1">
      <c r="B117" s="45"/>
      <c r="C117" s="233" t="s">
        <v>162</v>
      </c>
      <c r="D117" s="233" t="s">
        <v>205</v>
      </c>
      <c r="E117" s="234" t="s">
        <v>302</v>
      </c>
      <c r="F117" s="235" t="s">
        <v>303</v>
      </c>
      <c r="G117" s="236" t="s">
        <v>224</v>
      </c>
      <c r="H117" s="237">
        <v>6904.5</v>
      </c>
      <c r="I117" s="238"/>
      <c r="J117" s="239">
        <f>ROUND(I117*H117,2)</f>
        <v>0</v>
      </c>
      <c r="K117" s="235" t="s">
        <v>263</v>
      </c>
      <c r="L117" s="71"/>
      <c r="M117" s="240" t="s">
        <v>21</v>
      </c>
      <c r="N117" s="241" t="s">
        <v>42</v>
      </c>
      <c r="O117" s="46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3" t="s">
        <v>129</v>
      </c>
      <c r="AT117" s="23" t="s">
        <v>205</v>
      </c>
      <c r="AU117" s="23" t="s">
        <v>81</v>
      </c>
      <c r="AY117" s="23" t="s">
        <v>123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3" t="s">
        <v>79</v>
      </c>
      <c r="BK117" s="232">
        <f>ROUND(I117*H117,2)</f>
        <v>0</v>
      </c>
      <c r="BL117" s="23" t="s">
        <v>129</v>
      </c>
      <c r="BM117" s="23" t="s">
        <v>304</v>
      </c>
    </row>
    <row r="118" s="12" customFormat="1">
      <c r="B118" s="253"/>
      <c r="C118" s="254"/>
      <c r="D118" s="244" t="s">
        <v>211</v>
      </c>
      <c r="E118" s="255" t="s">
        <v>21</v>
      </c>
      <c r="F118" s="256" t="s">
        <v>305</v>
      </c>
      <c r="G118" s="254"/>
      <c r="H118" s="257">
        <v>6904.5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AT118" s="263" t="s">
        <v>211</v>
      </c>
      <c r="AU118" s="263" t="s">
        <v>81</v>
      </c>
      <c r="AV118" s="12" t="s">
        <v>81</v>
      </c>
      <c r="AW118" s="12" t="s">
        <v>35</v>
      </c>
      <c r="AX118" s="12" t="s">
        <v>79</v>
      </c>
      <c r="AY118" s="263" t="s">
        <v>123</v>
      </c>
    </row>
    <row r="119" s="1" customFormat="1" ht="25.5" customHeight="1">
      <c r="B119" s="45"/>
      <c r="C119" s="233" t="s">
        <v>166</v>
      </c>
      <c r="D119" s="233" t="s">
        <v>205</v>
      </c>
      <c r="E119" s="234" t="s">
        <v>306</v>
      </c>
      <c r="F119" s="235" t="s">
        <v>307</v>
      </c>
      <c r="G119" s="236" t="s">
        <v>224</v>
      </c>
      <c r="H119" s="237">
        <v>460.30000000000001</v>
      </c>
      <c r="I119" s="238"/>
      <c r="J119" s="239">
        <f>ROUND(I119*H119,2)</f>
        <v>0</v>
      </c>
      <c r="K119" s="235" t="s">
        <v>209</v>
      </c>
      <c r="L119" s="71"/>
      <c r="M119" s="240" t="s">
        <v>21</v>
      </c>
      <c r="N119" s="241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129</v>
      </c>
      <c r="AT119" s="23" t="s">
        <v>205</v>
      </c>
      <c r="AU119" s="23" t="s">
        <v>81</v>
      </c>
      <c r="AY119" s="23" t="s">
        <v>123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129</v>
      </c>
      <c r="BM119" s="23" t="s">
        <v>308</v>
      </c>
    </row>
    <row r="120" s="12" customFormat="1">
      <c r="B120" s="253"/>
      <c r="C120" s="254"/>
      <c r="D120" s="244" t="s">
        <v>211</v>
      </c>
      <c r="E120" s="255" t="s">
        <v>21</v>
      </c>
      <c r="F120" s="256" t="s">
        <v>228</v>
      </c>
      <c r="G120" s="254"/>
      <c r="H120" s="257">
        <v>460.30000000000001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AT120" s="263" t="s">
        <v>211</v>
      </c>
      <c r="AU120" s="263" t="s">
        <v>81</v>
      </c>
      <c r="AV120" s="12" t="s">
        <v>81</v>
      </c>
      <c r="AW120" s="12" t="s">
        <v>35</v>
      </c>
      <c r="AX120" s="12" t="s">
        <v>79</v>
      </c>
      <c r="AY120" s="263" t="s">
        <v>123</v>
      </c>
    </row>
    <row r="121" s="1" customFormat="1" ht="16.5" customHeight="1">
      <c r="B121" s="45"/>
      <c r="C121" s="233" t="s">
        <v>170</v>
      </c>
      <c r="D121" s="233" t="s">
        <v>205</v>
      </c>
      <c r="E121" s="234" t="s">
        <v>309</v>
      </c>
      <c r="F121" s="235" t="s">
        <v>310</v>
      </c>
      <c r="G121" s="236" t="s">
        <v>224</v>
      </c>
      <c r="H121" s="237">
        <v>460.30000000000001</v>
      </c>
      <c r="I121" s="238"/>
      <c r="J121" s="239">
        <f>ROUND(I121*H121,2)</f>
        <v>0</v>
      </c>
      <c r="K121" s="235" t="s">
        <v>209</v>
      </c>
      <c r="L121" s="71"/>
      <c r="M121" s="240" t="s">
        <v>21</v>
      </c>
      <c r="N121" s="241" t="s">
        <v>42</v>
      </c>
      <c r="O121" s="46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3" t="s">
        <v>129</v>
      </c>
      <c r="AT121" s="23" t="s">
        <v>205</v>
      </c>
      <c r="AU121" s="23" t="s">
        <v>81</v>
      </c>
      <c r="AY121" s="23" t="s">
        <v>123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3" t="s">
        <v>79</v>
      </c>
      <c r="BK121" s="232">
        <f>ROUND(I121*H121,2)</f>
        <v>0</v>
      </c>
      <c r="BL121" s="23" t="s">
        <v>129</v>
      </c>
      <c r="BM121" s="23" t="s">
        <v>311</v>
      </c>
    </row>
    <row r="122" s="12" customFormat="1">
      <c r="B122" s="253"/>
      <c r="C122" s="254"/>
      <c r="D122" s="244" t="s">
        <v>211</v>
      </c>
      <c r="E122" s="255" t="s">
        <v>21</v>
      </c>
      <c r="F122" s="256" t="s">
        <v>228</v>
      </c>
      <c r="G122" s="254"/>
      <c r="H122" s="257">
        <v>460.30000000000001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211</v>
      </c>
      <c r="AU122" s="263" t="s">
        <v>81</v>
      </c>
      <c r="AV122" s="12" t="s">
        <v>81</v>
      </c>
      <c r="AW122" s="12" t="s">
        <v>35</v>
      </c>
      <c r="AX122" s="12" t="s">
        <v>79</v>
      </c>
      <c r="AY122" s="263" t="s">
        <v>123</v>
      </c>
    </row>
    <row r="123" s="1" customFormat="1" ht="16.5" customHeight="1">
      <c r="B123" s="45"/>
      <c r="C123" s="233" t="s">
        <v>174</v>
      </c>
      <c r="D123" s="233" t="s">
        <v>205</v>
      </c>
      <c r="E123" s="234" t="s">
        <v>312</v>
      </c>
      <c r="F123" s="235" t="s">
        <v>313</v>
      </c>
      <c r="G123" s="236" t="s">
        <v>314</v>
      </c>
      <c r="H123" s="237">
        <v>782.50999999999999</v>
      </c>
      <c r="I123" s="238"/>
      <c r="J123" s="239">
        <f>ROUND(I123*H123,2)</f>
        <v>0</v>
      </c>
      <c r="K123" s="235" t="s">
        <v>209</v>
      </c>
      <c r="L123" s="71"/>
      <c r="M123" s="240" t="s">
        <v>21</v>
      </c>
      <c r="N123" s="241" t="s">
        <v>42</v>
      </c>
      <c r="O123" s="46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3" t="s">
        <v>129</v>
      </c>
      <c r="AT123" s="23" t="s">
        <v>205</v>
      </c>
      <c r="AU123" s="23" t="s">
        <v>81</v>
      </c>
      <c r="AY123" s="23" t="s">
        <v>123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3" t="s">
        <v>79</v>
      </c>
      <c r="BK123" s="232">
        <f>ROUND(I123*H123,2)</f>
        <v>0</v>
      </c>
      <c r="BL123" s="23" t="s">
        <v>129</v>
      </c>
      <c r="BM123" s="23" t="s">
        <v>315</v>
      </c>
    </row>
    <row r="124" s="12" customFormat="1">
      <c r="B124" s="253"/>
      <c r="C124" s="254"/>
      <c r="D124" s="244" t="s">
        <v>211</v>
      </c>
      <c r="E124" s="255" t="s">
        <v>21</v>
      </c>
      <c r="F124" s="256" t="s">
        <v>316</v>
      </c>
      <c r="G124" s="254"/>
      <c r="H124" s="257">
        <v>782.50999999999999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211</v>
      </c>
      <c r="AU124" s="263" t="s">
        <v>81</v>
      </c>
      <c r="AV124" s="12" t="s">
        <v>81</v>
      </c>
      <c r="AW124" s="12" t="s">
        <v>35</v>
      </c>
      <c r="AX124" s="12" t="s">
        <v>79</v>
      </c>
      <c r="AY124" s="263" t="s">
        <v>123</v>
      </c>
    </row>
    <row r="125" s="1" customFormat="1" ht="25.5" customHeight="1">
      <c r="B125" s="45"/>
      <c r="C125" s="233" t="s">
        <v>10</v>
      </c>
      <c r="D125" s="233" t="s">
        <v>205</v>
      </c>
      <c r="E125" s="234" t="s">
        <v>317</v>
      </c>
      <c r="F125" s="235" t="s">
        <v>318</v>
      </c>
      <c r="G125" s="236" t="s">
        <v>224</v>
      </c>
      <c r="H125" s="237">
        <v>12.66</v>
      </c>
      <c r="I125" s="238"/>
      <c r="J125" s="239">
        <f>ROUND(I125*H125,2)</f>
        <v>0</v>
      </c>
      <c r="K125" s="235" t="s">
        <v>209</v>
      </c>
      <c r="L125" s="71"/>
      <c r="M125" s="240" t="s">
        <v>21</v>
      </c>
      <c r="N125" s="241" t="s">
        <v>42</v>
      </c>
      <c r="O125" s="46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3" t="s">
        <v>129</v>
      </c>
      <c r="AT125" s="23" t="s">
        <v>205</v>
      </c>
      <c r="AU125" s="23" t="s">
        <v>81</v>
      </c>
      <c r="AY125" s="23" t="s">
        <v>123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3" t="s">
        <v>79</v>
      </c>
      <c r="BK125" s="232">
        <f>ROUND(I125*H125,2)</f>
        <v>0</v>
      </c>
      <c r="BL125" s="23" t="s">
        <v>129</v>
      </c>
      <c r="BM125" s="23" t="s">
        <v>319</v>
      </c>
    </row>
    <row r="126" s="12" customFormat="1">
      <c r="B126" s="253"/>
      <c r="C126" s="254"/>
      <c r="D126" s="244" t="s">
        <v>211</v>
      </c>
      <c r="E126" s="255" t="s">
        <v>21</v>
      </c>
      <c r="F126" s="256" t="s">
        <v>226</v>
      </c>
      <c r="G126" s="254"/>
      <c r="H126" s="257">
        <v>12.66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211</v>
      </c>
      <c r="AU126" s="263" t="s">
        <v>81</v>
      </c>
      <c r="AV126" s="12" t="s">
        <v>81</v>
      </c>
      <c r="AW126" s="12" t="s">
        <v>35</v>
      </c>
      <c r="AX126" s="12" t="s">
        <v>79</v>
      </c>
      <c r="AY126" s="263" t="s">
        <v>123</v>
      </c>
    </row>
    <row r="127" s="1" customFormat="1" ht="16.5" customHeight="1">
      <c r="B127" s="45"/>
      <c r="C127" s="220" t="s">
        <v>181</v>
      </c>
      <c r="D127" s="220" t="s">
        <v>125</v>
      </c>
      <c r="E127" s="221" t="s">
        <v>320</v>
      </c>
      <c r="F127" s="222" t="s">
        <v>321</v>
      </c>
      <c r="G127" s="223" t="s">
        <v>314</v>
      </c>
      <c r="H127" s="224">
        <v>24.053999999999998</v>
      </c>
      <c r="I127" s="225"/>
      <c r="J127" s="226">
        <f>ROUND(I127*H127,2)</f>
        <v>0</v>
      </c>
      <c r="K127" s="222" t="s">
        <v>209</v>
      </c>
      <c r="L127" s="227"/>
      <c r="M127" s="228" t="s">
        <v>21</v>
      </c>
      <c r="N127" s="229" t="s">
        <v>42</v>
      </c>
      <c r="O127" s="46"/>
      <c r="P127" s="230">
        <f>O127*H127</f>
        <v>0</v>
      </c>
      <c r="Q127" s="230">
        <v>1</v>
      </c>
      <c r="R127" s="230">
        <f>Q127*H127</f>
        <v>24.053999999999998</v>
      </c>
      <c r="S127" s="230">
        <v>0</v>
      </c>
      <c r="T127" s="231">
        <f>S127*H127</f>
        <v>0</v>
      </c>
      <c r="AR127" s="23" t="s">
        <v>128</v>
      </c>
      <c r="AT127" s="23" t="s">
        <v>125</v>
      </c>
      <c r="AU127" s="23" t="s">
        <v>81</v>
      </c>
      <c r="AY127" s="23" t="s">
        <v>123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3" t="s">
        <v>79</v>
      </c>
      <c r="BK127" s="232">
        <f>ROUND(I127*H127,2)</f>
        <v>0</v>
      </c>
      <c r="BL127" s="23" t="s">
        <v>129</v>
      </c>
      <c r="BM127" s="23" t="s">
        <v>322</v>
      </c>
    </row>
    <row r="128" s="12" customFormat="1">
      <c r="B128" s="253"/>
      <c r="C128" s="254"/>
      <c r="D128" s="244" t="s">
        <v>211</v>
      </c>
      <c r="E128" s="255" t="s">
        <v>21</v>
      </c>
      <c r="F128" s="256" t="s">
        <v>323</v>
      </c>
      <c r="G128" s="254"/>
      <c r="H128" s="257">
        <v>24.053999999999998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AT128" s="263" t="s">
        <v>211</v>
      </c>
      <c r="AU128" s="263" t="s">
        <v>81</v>
      </c>
      <c r="AV128" s="12" t="s">
        <v>81</v>
      </c>
      <c r="AW128" s="12" t="s">
        <v>35</v>
      </c>
      <c r="AX128" s="12" t="s">
        <v>79</v>
      </c>
      <c r="AY128" s="263" t="s">
        <v>123</v>
      </c>
    </row>
    <row r="129" s="1" customFormat="1" ht="25.5" customHeight="1">
      <c r="B129" s="45"/>
      <c r="C129" s="233" t="s">
        <v>185</v>
      </c>
      <c r="D129" s="233" t="s">
        <v>205</v>
      </c>
      <c r="E129" s="234" t="s">
        <v>324</v>
      </c>
      <c r="F129" s="235" t="s">
        <v>325</v>
      </c>
      <c r="G129" s="236" t="s">
        <v>219</v>
      </c>
      <c r="H129" s="237">
        <v>80</v>
      </c>
      <c r="I129" s="238"/>
      <c r="J129" s="239">
        <f>ROUND(I129*H129,2)</f>
        <v>0</v>
      </c>
      <c r="K129" s="235" t="s">
        <v>209</v>
      </c>
      <c r="L129" s="71"/>
      <c r="M129" s="240" t="s">
        <v>21</v>
      </c>
      <c r="N129" s="241" t="s">
        <v>42</v>
      </c>
      <c r="O129" s="46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" t="s">
        <v>129</v>
      </c>
      <c r="AT129" s="23" t="s">
        <v>205</v>
      </c>
      <c r="AU129" s="23" t="s">
        <v>81</v>
      </c>
      <c r="AY129" s="23" t="s">
        <v>123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3" t="s">
        <v>79</v>
      </c>
      <c r="BK129" s="232">
        <f>ROUND(I129*H129,2)</f>
        <v>0</v>
      </c>
      <c r="BL129" s="23" t="s">
        <v>129</v>
      </c>
      <c r="BM129" s="23" t="s">
        <v>326</v>
      </c>
    </row>
    <row r="130" s="11" customFormat="1">
      <c r="B130" s="242"/>
      <c r="C130" s="243"/>
      <c r="D130" s="244" t="s">
        <v>211</v>
      </c>
      <c r="E130" s="245" t="s">
        <v>21</v>
      </c>
      <c r="F130" s="246" t="s">
        <v>259</v>
      </c>
      <c r="G130" s="243"/>
      <c r="H130" s="245" t="s">
        <v>21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211</v>
      </c>
      <c r="AU130" s="252" t="s">
        <v>81</v>
      </c>
      <c r="AV130" s="11" t="s">
        <v>79</v>
      </c>
      <c r="AW130" s="11" t="s">
        <v>35</v>
      </c>
      <c r="AX130" s="11" t="s">
        <v>71</v>
      </c>
      <c r="AY130" s="252" t="s">
        <v>123</v>
      </c>
    </row>
    <row r="131" s="12" customFormat="1">
      <c r="B131" s="253"/>
      <c r="C131" s="254"/>
      <c r="D131" s="244" t="s">
        <v>211</v>
      </c>
      <c r="E131" s="255" t="s">
        <v>218</v>
      </c>
      <c r="F131" s="256" t="s">
        <v>327</v>
      </c>
      <c r="G131" s="254"/>
      <c r="H131" s="257">
        <v>80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AT131" s="263" t="s">
        <v>211</v>
      </c>
      <c r="AU131" s="263" t="s">
        <v>81</v>
      </c>
      <c r="AV131" s="12" t="s">
        <v>81</v>
      </c>
      <c r="AW131" s="12" t="s">
        <v>35</v>
      </c>
      <c r="AX131" s="12" t="s">
        <v>79</v>
      </c>
      <c r="AY131" s="263" t="s">
        <v>123</v>
      </c>
    </row>
    <row r="132" s="1" customFormat="1" ht="16.5" customHeight="1">
      <c r="B132" s="45"/>
      <c r="C132" s="220" t="s">
        <v>189</v>
      </c>
      <c r="D132" s="220" t="s">
        <v>125</v>
      </c>
      <c r="E132" s="221" t="s">
        <v>328</v>
      </c>
      <c r="F132" s="222" t="s">
        <v>329</v>
      </c>
      <c r="G132" s="223" t="s">
        <v>330</v>
      </c>
      <c r="H132" s="224">
        <v>0.064000000000000001</v>
      </c>
      <c r="I132" s="225"/>
      <c r="J132" s="226">
        <f>ROUND(I132*H132,2)</f>
        <v>0</v>
      </c>
      <c r="K132" s="222" t="s">
        <v>263</v>
      </c>
      <c r="L132" s="227"/>
      <c r="M132" s="228" t="s">
        <v>21</v>
      </c>
      <c r="N132" s="229" t="s">
        <v>42</v>
      </c>
      <c r="O132" s="46"/>
      <c r="P132" s="230">
        <f>O132*H132</f>
        <v>0</v>
      </c>
      <c r="Q132" s="230">
        <v>0.001</v>
      </c>
      <c r="R132" s="230">
        <f>Q132*H132</f>
        <v>6.3999999999999997E-05</v>
      </c>
      <c r="S132" s="230">
        <v>0</v>
      </c>
      <c r="T132" s="231">
        <f>S132*H132</f>
        <v>0</v>
      </c>
      <c r="AR132" s="23" t="s">
        <v>128</v>
      </c>
      <c r="AT132" s="23" t="s">
        <v>125</v>
      </c>
      <c r="AU132" s="23" t="s">
        <v>81</v>
      </c>
      <c r="AY132" s="23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3" t="s">
        <v>79</v>
      </c>
      <c r="BK132" s="232">
        <f>ROUND(I132*H132,2)</f>
        <v>0</v>
      </c>
      <c r="BL132" s="23" t="s">
        <v>129</v>
      </c>
      <c r="BM132" s="23" t="s">
        <v>331</v>
      </c>
    </row>
    <row r="133" s="12" customFormat="1">
      <c r="B133" s="253"/>
      <c r="C133" s="254"/>
      <c r="D133" s="244" t="s">
        <v>211</v>
      </c>
      <c r="E133" s="255" t="s">
        <v>21</v>
      </c>
      <c r="F133" s="256" t="s">
        <v>332</v>
      </c>
      <c r="G133" s="254"/>
      <c r="H133" s="257">
        <v>0.064000000000000001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211</v>
      </c>
      <c r="AU133" s="263" t="s">
        <v>81</v>
      </c>
      <c r="AV133" s="12" t="s">
        <v>81</v>
      </c>
      <c r="AW133" s="12" t="s">
        <v>35</v>
      </c>
      <c r="AX133" s="12" t="s">
        <v>79</v>
      </c>
      <c r="AY133" s="263" t="s">
        <v>123</v>
      </c>
    </row>
    <row r="134" s="1" customFormat="1" ht="25.5" customHeight="1">
      <c r="B134" s="45"/>
      <c r="C134" s="233" t="s">
        <v>193</v>
      </c>
      <c r="D134" s="233" t="s">
        <v>205</v>
      </c>
      <c r="E134" s="234" t="s">
        <v>333</v>
      </c>
      <c r="F134" s="235" t="s">
        <v>334</v>
      </c>
      <c r="G134" s="236" t="s">
        <v>219</v>
      </c>
      <c r="H134" s="237">
        <v>41</v>
      </c>
      <c r="I134" s="238"/>
      <c r="J134" s="239">
        <f>ROUND(I134*H134,2)</f>
        <v>0</v>
      </c>
      <c r="K134" s="235" t="s">
        <v>209</v>
      </c>
      <c r="L134" s="71"/>
      <c r="M134" s="240" t="s">
        <v>21</v>
      </c>
      <c r="N134" s="241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129</v>
      </c>
      <c r="AT134" s="23" t="s">
        <v>205</v>
      </c>
      <c r="AU134" s="23" t="s">
        <v>81</v>
      </c>
      <c r="AY134" s="23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129</v>
      </c>
      <c r="BM134" s="23" t="s">
        <v>335</v>
      </c>
    </row>
    <row r="135" s="11" customFormat="1">
      <c r="B135" s="242"/>
      <c r="C135" s="243"/>
      <c r="D135" s="244" t="s">
        <v>211</v>
      </c>
      <c r="E135" s="245" t="s">
        <v>21</v>
      </c>
      <c r="F135" s="246" t="s">
        <v>259</v>
      </c>
      <c r="G135" s="243"/>
      <c r="H135" s="245" t="s">
        <v>21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211</v>
      </c>
      <c r="AU135" s="252" t="s">
        <v>81</v>
      </c>
      <c r="AV135" s="11" t="s">
        <v>79</v>
      </c>
      <c r="AW135" s="11" t="s">
        <v>35</v>
      </c>
      <c r="AX135" s="11" t="s">
        <v>71</v>
      </c>
      <c r="AY135" s="252" t="s">
        <v>123</v>
      </c>
    </row>
    <row r="136" s="12" customFormat="1">
      <c r="B136" s="253"/>
      <c r="C136" s="254"/>
      <c r="D136" s="244" t="s">
        <v>211</v>
      </c>
      <c r="E136" s="255" t="s">
        <v>21</v>
      </c>
      <c r="F136" s="256" t="s">
        <v>336</v>
      </c>
      <c r="G136" s="254"/>
      <c r="H136" s="257">
        <v>41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AT136" s="263" t="s">
        <v>211</v>
      </c>
      <c r="AU136" s="263" t="s">
        <v>81</v>
      </c>
      <c r="AV136" s="12" t="s">
        <v>81</v>
      </c>
      <c r="AW136" s="12" t="s">
        <v>35</v>
      </c>
      <c r="AX136" s="12" t="s">
        <v>79</v>
      </c>
      <c r="AY136" s="263" t="s">
        <v>123</v>
      </c>
    </row>
    <row r="137" s="1" customFormat="1" ht="16.5" customHeight="1">
      <c r="B137" s="45"/>
      <c r="C137" s="220" t="s">
        <v>197</v>
      </c>
      <c r="D137" s="220" t="s">
        <v>125</v>
      </c>
      <c r="E137" s="221" t="s">
        <v>337</v>
      </c>
      <c r="F137" s="222" t="s">
        <v>338</v>
      </c>
      <c r="G137" s="223" t="s">
        <v>339</v>
      </c>
      <c r="H137" s="224">
        <v>1.0249999999999999</v>
      </c>
      <c r="I137" s="225"/>
      <c r="J137" s="226">
        <f>ROUND(I137*H137,2)</f>
        <v>0</v>
      </c>
      <c r="K137" s="222" t="s">
        <v>209</v>
      </c>
      <c r="L137" s="227"/>
      <c r="M137" s="228" t="s">
        <v>21</v>
      </c>
      <c r="N137" s="229" t="s">
        <v>42</v>
      </c>
      <c r="O137" s="46"/>
      <c r="P137" s="230">
        <f>O137*H137</f>
        <v>0</v>
      </c>
      <c r="Q137" s="230">
        <v>0.001</v>
      </c>
      <c r="R137" s="230">
        <f>Q137*H137</f>
        <v>0.0010249999999999999</v>
      </c>
      <c r="S137" s="230">
        <v>0</v>
      </c>
      <c r="T137" s="231">
        <f>S137*H137</f>
        <v>0</v>
      </c>
      <c r="AR137" s="23" t="s">
        <v>128</v>
      </c>
      <c r="AT137" s="23" t="s">
        <v>125</v>
      </c>
      <c r="AU137" s="23" t="s">
        <v>81</v>
      </c>
      <c r="AY137" s="23" t="s">
        <v>123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3" t="s">
        <v>79</v>
      </c>
      <c r="BK137" s="232">
        <f>ROUND(I137*H137,2)</f>
        <v>0</v>
      </c>
      <c r="BL137" s="23" t="s">
        <v>129</v>
      </c>
      <c r="BM137" s="23" t="s">
        <v>340</v>
      </c>
    </row>
    <row r="138" s="11" customFormat="1">
      <c r="B138" s="242"/>
      <c r="C138" s="243"/>
      <c r="D138" s="244" t="s">
        <v>211</v>
      </c>
      <c r="E138" s="245" t="s">
        <v>21</v>
      </c>
      <c r="F138" s="246" t="s">
        <v>341</v>
      </c>
      <c r="G138" s="243"/>
      <c r="H138" s="245" t="s">
        <v>21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211</v>
      </c>
      <c r="AU138" s="252" t="s">
        <v>81</v>
      </c>
      <c r="AV138" s="11" t="s">
        <v>79</v>
      </c>
      <c r="AW138" s="11" t="s">
        <v>35</v>
      </c>
      <c r="AX138" s="11" t="s">
        <v>71</v>
      </c>
      <c r="AY138" s="252" t="s">
        <v>123</v>
      </c>
    </row>
    <row r="139" s="12" customFormat="1">
      <c r="B139" s="253"/>
      <c r="C139" s="254"/>
      <c r="D139" s="244" t="s">
        <v>211</v>
      </c>
      <c r="E139" s="255" t="s">
        <v>21</v>
      </c>
      <c r="F139" s="256" t="s">
        <v>342</v>
      </c>
      <c r="G139" s="254"/>
      <c r="H139" s="257">
        <v>1.0249999999999999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211</v>
      </c>
      <c r="AU139" s="263" t="s">
        <v>81</v>
      </c>
      <c r="AV139" s="12" t="s">
        <v>81</v>
      </c>
      <c r="AW139" s="12" t="s">
        <v>35</v>
      </c>
      <c r="AX139" s="12" t="s">
        <v>79</v>
      </c>
      <c r="AY139" s="263" t="s">
        <v>123</v>
      </c>
    </row>
    <row r="140" s="1" customFormat="1" ht="25.5" customHeight="1">
      <c r="B140" s="45"/>
      <c r="C140" s="233" t="s">
        <v>9</v>
      </c>
      <c r="D140" s="233" t="s">
        <v>205</v>
      </c>
      <c r="E140" s="234" t="s">
        <v>343</v>
      </c>
      <c r="F140" s="235" t="s">
        <v>344</v>
      </c>
      <c r="G140" s="236" t="s">
        <v>219</v>
      </c>
      <c r="H140" s="237">
        <v>484</v>
      </c>
      <c r="I140" s="238"/>
      <c r="J140" s="239">
        <f>ROUND(I140*H140,2)</f>
        <v>0</v>
      </c>
      <c r="K140" s="235" t="s">
        <v>209</v>
      </c>
      <c r="L140" s="71"/>
      <c r="M140" s="240" t="s">
        <v>21</v>
      </c>
      <c r="N140" s="241" t="s">
        <v>42</v>
      </c>
      <c r="O140" s="46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" t="s">
        <v>129</v>
      </c>
      <c r="AT140" s="23" t="s">
        <v>205</v>
      </c>
      <c r="AU140" s="23" t="s">
        <v>81</v>
      </c>
      <c r="AY140" s="23" t="s">
        <v>123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3" t="s">
        <v>79</v>
      </c>
      <c r="BK140" s="232">
        <f>ROUND(I140*H140,2)</f>
        <v>0</v>
      </c>
      <c r="BL140" s="23" t="s">
        <v>129</v>
      </c>
      <c r="BM140" s="23" t="s">
        <v>345</v>
      </c>
    </row>
    <row r="141" s="12" customFormat="1">
      <c r="B141" s="253"/>
      <c r="C141" s="254"/>
      <c r="D141" s="244" t="s">
        <v>211</v>
      </c>
      <c r="E141" s="255" t="s">
        <v>21</v>
      </c>
      <c r="F141" s="256" t="s">
        <v>221</v>
      </c>
      <c r="G141" s="254"/>
      <c r="H141" s="257">
        <v>484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AT141" s="263" t="s">
        <v>211</v>
      </c>
      <c r="AU141" s="263" t="s">
        <v>81</v>
      </c>
      <c r="AV141" s="12" t="s">
        <v>81</v>
      </c>
      <c r="AW141" s="12" t="s">
        <v>35</v>
      </c>
      <c r="AX141" s="12" t="s">
        <v>79</v>
      </c>
      <c r="AY141" s="263" t="s">
        <v>123</v>
      </c>
    </row>
    <row r="142" s="1" customFormat="1" ht="25.5" customHeight="1">
      <c r="B142" s="45"/>
      <c r="C142" s="233" t="s">
        <v>204</v>
      </c>
      <c r="D142" s="233" t="s">
        <v>205</v>
      </c>
      <c r="E142" s="234" t="s">
        <v>346</v>
      </c>
      <c r="F142" s="235" t="s">
        <v>347</v>
      </c>
      <c r="G142" s="236" t="s">
        <v>160</v>
      </c>
      <c r="H142" s="237">
        <v>156</v>
      </c>
      <c r="I142" s="238"/>
      <c r="J142" s="239">
        <f>ROUND(I142*H142,2)</f>
        <v>0</v>
      </c>
      <c r="K142" s="235" t="s">
        <v>263</v>
      </c>
      <c r="L142" s="71"/>
      <c r="M142" s="240" t="s">
        <v>21</v>
      </c>
      <c r="N142" s="241" t="s">
        <v>42</v>
      </c>
      <c r="O142" s="46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" t="s">
        <v>129</v>
      </c>
      <c r="AT142" s="23" t="s">
        <v>205</v>
      </c>
      <c r="AU142" s="23" t="s">
        <v>81</v>
      </c>
      <c r="AY142" s="23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3" t="s">
        <v>79</v>
      </c>
      <c r="BK142" s="232">
        <f>ROUND(I142*H142,2)</f>
        <v>0</v>
      </c>
      <c r="BL142" s="23" t="s">
        <v>129</v>
      </c>
      <c r="BM142" s="23" t="s">
        <v>348</v>
      </c>
    </row>
    <row r="143" s="12" customFormat="1">
      <c r="B143" s="253"/>
      <c r="C143" s="254"/>
      <c r="D143" s="244" t="s">
        <v>211</v>
      </c>
      <c r="E143" s="255" t="s">
        <v>21</v>
      </c>
      <c r="F143" s="256" t="s">
        <v>241</v>
      </c>
      <c r="G143" s="254"/>
      <c r="H143" s="257">
        <v>156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211</v>
      </c>
      <c r="AU143" s="263" t="s">
        <v>81</v>
      </c>
      <c r="AV143" s="12" t="s">
        <v>81</v>
      </c>
      <c r="AW143" s="12" t="s">
        <v>35</v>
      </c>
      <c r="AX143" s="12" t="s">
        <v>79</v>
      </c>
      <c r="AY143" s="263" t="s">
        <v>123</v>
      </c>
    </row>
    <row r="144" s="1" customFormat="1" ht="16.5" customHeight="1">
      <c r="B144" s="45"/>
      <c r="C144" s="220" t="s">
        <v>214</v>
      </c>
      <c r="D144" s="220" t="s">
        <v>125</v>
      </c>
      <c r="E144" s="221" t="s">
        <v>349</v>
      </c>
      <c r="F144" s="222" t="s">
        <v>350</v>
      </c>
      <c r="G144" s="223" t="s">
        <v>339</v>
      </c>
      <c r="H144" s="224">
        <v>1.5600000000000001</v>
      </c>
      <c r="I144" s="225"/>
      <c r="J144" s="226">
        <f>ROUND(I144*H144,2)</f>
        <v>0</v>
      </c>
      <c r="K144" s="222" t="s">
        <v>209</v>
      </c>
      <c r="L144" s="227"/>
      <c r="M144" s="228" t="s">
        <v>21</v>
      </c>
      <c r="N144" s="229" t="s">
        <v>42</v>
      </c>
      <c r="O144" s="46"/>
      <c r="P144" s="230">
        <f>O144*H144</f>
        <v>0</v>
      </c>
      <c r="Q144" s="230">
        <v>0.001</v>
      </c>
      <c r="R144" s="230">
        <f>Q144*H144</f>
        <v>0.0015600000000000002</v>
      </c>
      <c r="S144" s="230">
        <v>0</v>
      </c>
      <c r="T144" s="231">
        <f>S144*H144</f>
        <v>0</v>
      </c>
      <c r="AR144" s="23" t="s">
        <v>128</v>
      </c>
      <c r="AT144" s="23" t="s">
        <v>125</v>
      </c>
      <c r="AU144" s="23" t="s">
        <v>81</v>
      </c>
      <c r="AY144" s="23" t="s">
        <v>123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3" t="s">
        <v>79</v>
      </c>
      <c r="BK144" s="232">
        <f>ROUND(I144*H144,2)</f>
        <v>0</v>
      </c>
      <c r="BL144" s="23" t="s">
        <v>129</v>
      </c>
      <c r="BM144" s="23" t="s">
        <v>351</v>
      </c>
    </row>
    <row r="145" s="12" customFormat="1">
      <c r="B145" s="253"/>
      <c r="C145" s="254"/>
      <c r="D145" s="244" t="s">
        <v>211</v>
      </c>
      <c r="E145" s="255" t="s">
        <v>21</v>
      </c>
      <c r="F145" s="256" t="s">
        <v>352</v>
      </c>
      <c r="G145" s="254"/>
      <c r="H145" s="257">
        <v>1.5600000000000001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AT145" s="263" t="s">
        <v>211</v>
      </c>
      <c r="AU145" s="263" t="s">
        <v>81</v>
      </c>
      <c r="AV145" s="12" t="s">
        <v>81</v>
      </c>
      <c r="AW145" s="12" t="s">
        <v>35</v>
      </c>
      <c r="AX145" s="12" t="s">
        <v>79</v>
      </c>
      <c r="AY145" s="263" t="s">
        <v>123</v>
      </c>
    </row>
    <row r="146" s="1" customFormat="1" ht="16.5" customHeight="1">
      <c r="B146" s="45"/>
      <c r="C146" s="233" t="s">
        <v>353</v>
      </c>
      <c r="D146" s="233" t="s">
        <v>205</v>
      </c>
      <c r="E146" s="234" t="s">
        <v>354</v>
      </c>
      <c r="F146" s="235" t="s">
        <v>355</v>
      </c>
      <c r="G146" s="236" t="s">
        <v>219</v>
      </c>
      <c r="H146" s="237">
        <v>80</v>
      </c>
      <c r="I146" s="238"/>
      <c r="J146" s="239">
        <f>ROUND(I146*H146,2)</f>
        <v>0</v>
      </c>
      <c r="K146" s="235" t="s">
        <v>209</v>
      </c>
      <c r="L146" s="71"/>
      <c r="M146" s="240" t="s">
        <v>21</v>
      </c>
      <c r="N146" s="241" t="s">
        <v>42</v>
      </c>
      <c r="O146" s="46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" t="s">
        <v>129</v>
      </c>
      <c r="AT146" s="23" t="s">
        <v>205</v>
      </c>
      <c r="AU146" s="23" t="s">
        <v>81</v>
      </c>
      <c r="AY146" s="23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129</v>
      </c>
      <c r="BM146" s="23" t="s">
        <v>356</v>
      </c>
    </row>
    <row r="147" s="12" customFormat="1">
      <c r="B147" s="253"/>
      <c r="C147" s="254"/>
      <c r="D147" s="244" t="s">
        <v>211</v>
      </c>
      <c r="E147" s="255" t="s">
        <v>21</v>
      </c>
      <c r="F147" s="256" t="s">
        <v>218</v>
      </c>
      <c r="G147" s="254"/>
      <c r="H147" s="257">
        <v>80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211</v>
      </c>
      <c r="AU147" s="263" t="s">
        <v>81</v>
      </c>
      <c r="AV147" s="12" t="s">
        <v>81</v>
      </c>
      <c r="AW147" s="12" t="s">
        <v>35</v>
      </c>
      <c r="AX147" s="12" t="s">
        <v>79</v>
      </c>
      <c r="AY147" s="263" t="s">
        <v>123</v>
      </c>
    </row>
    <row r="148" s="1" customFormat="1" ht="16.5" customHeight="1">
      <c r="B148" s="45"/>
      <c r="C148" s="233" t="s">
        <v>357</v>
      </c>
      <c r="D148" s="233" t="s">
        <v>205</v>
      </c>
      <c r="E148" s="234" t="s">
        <v>358</v>
      </c>
      <c r="F148" s="235" t="s">
        <v>359</v>
      </c>
      <c r="G148" s="236" t="s">
        <v>219</v>
      </c>
      <c r="H148" s="237">
        <v>80</v>
      </c>
      <c r="I148" s="238"/>
      <c r="J148" s="239">
        <f>ROUND(I148*H148,2)</f>
        <v>0</v>
      </c>
      <c r="K148" s="235" t="s">
        <v>209</v>
      </c>
      <c r="L148" s="71"/>
      <c r="M148" s="240" t="s">
        <v>21</v>
      </c>
      <c r="N148" s="241" t="s">
        <v>42</v>
      </c>
      <c r="O148" s="46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3" t="s">
        <v>129</v>
      </c>
      <c r="AT148" s="23" t="s">
        <v>205</v>
      </c>
      <c r="AU148" s="23" t="s">
        <v>81</v>
      </c>
      <c r="AY148" s="23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3" t="s">
        <v>79</v>
      </c>
      <c r="BK148" s="232">
        <f>ROUND(I148*H148,2)</f>
        <v>0</v>
      </c>
      <c r="BL148" s="23" t="s">
        <v>129</v>
      </c>
      <c r="BM148" s="23" t="s">
        <v>360</v>
      </c>
    </row>
    <row r="149" s="12" customFormat="1">
      <c r="B149" s="253"/>
      <c r="C149" s="254"/>
      <c r="D149" s="244" t="s">
        <v>211</v>
      </c>
      <c r="E149" s="255" t="s">
        <v>21</v>
      </c>
      <c r="F149" s="256" t="s">
        <v>218</v>
      </c>
      <c r="G149" s="254"/>
      <c r="H149" s="257">
        <v>80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AT149" s="263" t="s">
        <v>211</v>
      </c>
      <c r="AU149" s="263" t="s">
        <v>81</v>
      </c>
      <c r="AV149" s="12" t="s">
        <v>81</v>
      </c>
      <c r="AW149" s="12" t="s">
        <v>35</v>
      </c>
      <c r="AX149" s="12" t="s">
        <v>79</v>
      </c>
      <c r="AY149" s="263" t="s">
        <v>123</v>
      </c>
    </row>
    <row r="150" s="1" customFormat="1" ht="16.5" customHeight="1">
      <c r="B150" s="45"/>
      <c r="C150" s="233" t="s">
        <v>361</v>
      </c>
      <c r="D150" s="233" t="s">
        <v>205</v>
      </c>
      <c r="E150" s="234" t="s">
        <v>362</v>
      </c>
      <c r="F150" s="235" t="s">
        <v>363</v>
      </c>
      <c r="G150" s="236" t="s">
        <v>219</v>
      </c>
      <c r="H150" s="237">
        <v>80</v>
      </c>
      <c r="I150" s="238"/>
      <c r="J150" s="239">
        <f>ROUND(I150*H150,2)</f>
        <v>0</v>
      </c>
      <c r="K150" s="235" t="s">
        <v>209</v>
      </c>
      <c r="L150" s="71"/>
      <c r="M150" s="240" t="s">
        <v>21</v>
      </c>
      <c r="N150" s="241" t="s">
        <v>42</v>
      </c>
      <c r="O150" s="46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3" t="s">
        <v>129</v>
      </c>
      <c r="AT150" s="23" t="s">
        <v>205</v>
      </c>
      <c r="AU150" s="23" t="s">
        <v>81</v>
      </c>
      <c r="AY150" s="23" t="s">
        <v>123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3" t="s">
        <v>79</v>
      </c>
      <c r="BK150" s="232">
        <f>ROUND(I150*H150,2)</f>
        <v>0</v>
      </c>
      <c r="BL150" s="23" t="s">
        <v>129</v>
      </c>
      <c r="BM150" s="23" t="s">
        <v>364</v>
      </c>
    </row>
    <row r="151" s="12" customFormat="1">
      <c r="B151" s="253"/>
      <c r="C151" s="254"/>
      <c r="D151" s="244" t="s">
        <v>211</v>
      </c>
      <c r="E151" s="255" t="s">
        <v>21</v>
      </c>
      <c r="F151" s="256" t="s">
        <v>218</v>
      </c>
      <c r="G151" s="254"/>
      <c r="H151" s="257">
        <v>80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211</v>
      </c>
      <c r="AU151" s="263" t="s">
        <v>81</v>
      </c>
      <c r="AV151" s="12" t="s">
        <v>81</v>
      </c>
      <c r="AW151" s="12" t="s">
        <v>35</v>
      </c>
      <c r="AX151" s="12" t="s">
        <v>79</v>
      </c>
      <c r="AY151" s="263" t="s">
        <v>123</v>
      </c>
    </row>
    <row r="152" s="1" customFormat="1" ht="25.5" customHeight="1">
      <c r="B152" s="45"/>
      <c r="C152" s="233" t="s">
        <v>365</v>
      </c>
      <c r="D152" s="233" t="s">
        <v>205</v>
      </c>
      <c r="E152" s="234" t="s">
        <v>366</v>
      </c>
      <c r="F152" s="235" t="s">
        <v>367</v>
      </c>
      <c r="G152" s="236" t="s">
        <v>257</v>
      </c>
      <c r="H152" s="237">
        <v>0.0080000000000000002</v>
      </c>
      <c r="I152" s="238"/>
      <c r="J152" s="239">
        <f>ROUND(I152*H152,2)</f>
        <v>0</v>
      </c>
      <c r="K152" s="235" t="s">
        <v>209</v>
      </c>
      <c r="L152" s="71"/>
      <c r="M152" s="240" t="s">
        <v>21</v>
      </c>
      <c r="N152" s="241" t="s">
        <v>42</v>
      </c>
      <c r="O152" s="46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3" t="s">
        <v>129</v>
      </c>
      <c r="AT152" s="23" t="s">
        <v>205</v>
      </c>
      <c r="AU152" s="23" t="s">
        <v>81</v>
      </c>
      <c r="AY152" s="23" t="s">
        <v>123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3" t="s">
        <v>79</v>
      </c>
      <c r="BK152" s="232">
        <f>ROUND(I152*H152,2)</f>
        <v>0</v>
      </c>
      <c r="BL152" s="23" t="s">
        <v>129</v>
      </c>
      <c r="BM152" s="23" t="s">
        <v>368</v>
      </c>
    </row>
    <row r="153" s="12" customFormat="1">
      <c r="B153" s="253"/>
      <c r="C153" s="254"/>
      <c r="D153" s="244" t="s">
        <v>211</v>
      </c>
      <c r="E153" s="255" t="s">
        <v>21</v>
      </c>
      <c r="F153" s="256" t="s">
        <v>369</v>
      </c>
      <c r="G153" s="254"/>
      <c r="H153" s="257">
        <v>0.0080000000000000002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AT153" s="263" t="s">
        <v>211</v>
      </c>
      <c r="AU153" s="263" t="s">
        <v>81</v>
      </c>
      <c r="AV153" s="12" t="s">
        <v>81</v>
      </c>
      <c r="AW153" s="12" t="s">
        <v>35</v>
      </c>
      <c r="AX153" s="12" t="s">
        <v>79</v>
      </c>
      <c r="AY153" s="263" t="s">
        <v>123</v>
      </c>
    </row>
    <row r="154" s="1" customFormat="1" ht="25.5" customHeight="1">
      <c r="B154" s="45"/>
      <c r="C154" s="233" t="s">
        <v>370</v>
      </c>
      <c r="D154" s="233" t="s">
        <v>205</v>
      </c>
      <c r="E154" s="234" t="s">
        <v>371</v>
      </c>
      <c r="F154" s="235" t="s">
        <v>372</v>
      </c>
      <c r="G154" s="236" t="s">
        <v>160</v>
      </c>
      <c r="H154" s="237">
        <v>156</v>
      </c>
      <c r="I154" s="238"/>
      <c r="J154" s="239">
        <f>ROUND(I154*H154,2)</f>
        <v>0</v>
      </c>
      <c r="K154" s="235" t="s">
        <v>209</v>
      </c>
      <c r="L154" s="71"/>
      <c r="M154" s="240" t="s">
        <v>21</v>
      </c>
      <c r="N154" s="241" t="s">
        <v>42</v>
      </c>
      <c r="O154" s="46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3" t="s">
        <v>129</v>
      </c>
      <c r="AT154" s="23" t="s">
        <v>205</v>
      </c>
      <c r="AU154" s="23" t="s">
        <v>81</v>
      </c>
      <c r="AY154" s="23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129</v>
      </c>
      <c r="BM154" s="23" t="s">
        <v>373</v>
      </c>
    </row>
    <row r="155" s="12" customFormat="1">
      <c r="B155" s="253"/>
      <c r="C155" s="254"/>
      <c r="D155" s="244" t="s">
        <v>211</v>
      </c>
      <c r="E155" s="255" t="s">
        <v>21</v>
      </c>
      <c r="F155" s="256" t="s">
        <v>241</v>
      </c>
      <c r="G155" s="254"/>
      <c r="H155" s="257">
        <v>156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AT155" s="263" t="s">
        <v>211</v>
      </c>
      <c r="AU155" s="263" t="s">
        <v>81</v>
      </c>
      <c r="AV155" s="12" t="s">
        <v>81</v>
      </c>
      <c r="AW155" s="12" t="s">
        <v>35</v>
      </c>
      <c r="AX155" s="12" t="s">
        <v>79</v>
      </c>
      <c r="AY155" s="263" t="s">
        <v>123</v>
      </c>
    </row>
    <row r="156" s="1" customFormat="1" ht="16.5" customHeight="1">
      <c r="B156" s="45"/>
      <c r="C156" s="220" t="s">
        <v>374</v>
      </c>
      <c r="D156" s="220" t="s">
        <v>125</v>
      </c>
      <c r="E156" s="221" t="s">
        <v>375</v>
      </c>
      <c r="F156" s="222" t="s">
        <v>376</v>
      </c>
      <c r="G156" s="223" t="s">
        <v>160</v>
      </c>
      <c r="H156" s="224">
        <v>156</v>
      </c>
      <c r="I156" s="225"/>
      <c r="J156" s="226">
        <f>ROUND(I156*H156,2)</f>
        <v>0</v>
      </c>
      <c r="K156" s="222" t="s">
        <v>21</v>
      </c>
      <c r="L156" s="227"/>
      <c r="M156" s="228" t="s">
        <v>21</v>
      </c>
      <c r="N156" s="229" t="s">
        <v>42</v>
      </c>
      <c r="O156" s="46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" t="s">
        <v>128</v>
      </c>
      <c r="AT156" s="23" t="s">
        <v>125</v>
      </c>
      <c r="AU156" s="23" t="s">
        <v>81</v>
      </c>
      <c r="AY156" s="23" t="s">
        <v>123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3" t="s">
        <v>79</v>
      </c>
      <c r="BK156" s="232">
        <f>ROUND(I156*H156,2)</f>
        <v>0</v>
      </c>
      <c r="BL156" s="23" t="s">
        <v>129</v>
      </c>
      <c r="BM156" s="23" t="s">
        <v>377</v>
      </c>
    </row>
    <row r="157" s="11" customFormat="1">
      <c r="B157" s="242"/>
      <c r="C157" s="243"/>
      <c r="D157" s="244" t="s">
        <v>211</v>
      </c>
      <c r="E157" s="245" t="s">
        <v>21</v>
      </c>
      <c r="F157" s="246" t="s">
        <v>341</v>
      </c>
      <c r="G157" s="243"/>
      <c r="H157" s="245" t="s">
        <v>21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211</v>
      </c>
      <c r="AU157" s="252" t="s">
        <v>81</v>
      </c>
      <c r="AV157" s="11" t="s">
        <v>79</v>
      </c>
      <c r="AW157" s="11" t="s">
        <v>35</v>
      </c>
      <c r="AX157" s="11" t="s">
        <v>71</v>
      </c>
      <c r="AY157" s="252" t="s">
        <v>123</v>
      </c>
    </row>
    <row r="158" s="12" customFormat="1">
      <c r="B158" s="253"/>
      <c r="C158" s="254"/>
      <c r="D158" s="244" t="s">
        <v>211</v>
      </c>
      <c r="E158" s="255" t="s">
        <v>241</v>
      </c>
      <c r="F158" s="256" t="s">
        <v>242</v>
      </c>
      <c r="G158" s="254"/>
      <c r="H158" s="257">
        <v>156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211</v>
      </c>
      <c r="AU158" s="263" t="s">
        <v>81</v>
      </c>
      <c r="AV158" s="12" t="s">
        <v>81</v>
      </c>
      <c r="AW158" s="12" t="s">
        <v>35</v>
      </c>
      <c r="AX158" s="12" t="s">
        <v>79</v>
      </c>
      <c r="AY158" s="263" t="s">
        <v>123</v>
      </c>
    </row>
    <row r="159" s="1" customFormat="1" ht="16.5" customHeight="1">
      <c r="B159" s="45"/>
      <c r="C159" s="233" t="s">
        <v>378</v>
      </c>
      <c r="D159" s="233" t="s">
        <v>205</v>
      </c>
      <c r="E159" s="234" t="s">
        <v>379</v>
      </c>
      <c r="F159" s="235" t="s">
        <v>380</v>
      </c>
      <c r="G159" s="236" t="s">
        <v>219</v>
      </c>
      <c r="H159" s="237">
        <v>39</v>
      </c>
      <c r="I159" s="238"/>
      <c r="J159" s="239">
        <f>ROUND(I159*H159,2)</f>
        <v>0</v>
      </c>
      <c r="K159" s="235" t="s">
        <v>263</v>
      </c>
      <c r="L159" s="71"/>
      <c r="M159" s="240" t="s">
        <v>21</v>
      </c>
      <c r="N159" s="241" t="s">
        <v>42</v>
      </c>
      <c r="O159" s="46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3" t="s">
        <v>129</v>
      </c>
      <c r="AT159" s="23" t="s">
        <v>205</v>
      </c>
      <c r="AU159" s="23" t="s">
        <v>81</v>
      </c>
      <c r="AY159" s="23" t="s">
        <v>123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3" t="s">
        <v>79</v>
      </c>
      <c r="BK159" s="232">
        <f>ROUND(I159*H159,2)</f>
        <v>0</v>
      </c>
      <c r="BL159" s="23" t="s">
        <v>129</v>
      </c>
      <c r="BM159" s="23" t="s">
        <v>381</v>
      </c>
    </row>
    <row r="160" s="11" customFormat="1">
      <c r="B160" s="242"/>
      <c r="C160" s="243"/>
      <c r="D160" s="244" t="s">
        <v>211</v>
      </c>
      <c r="E160" s="245" t="s">
        <v>21</v>
      </c>
      <c r="F160" s="246" t="s">
        <v>259</v>
      </c>
      <c r="G160" s="243"/>
      <c r="H160" s="245" t="s">
        <v>21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211</v>
      </c>
      <c r="AU160" s="252" t="s">
        <v>81</v>
      </c>
      <c r="AV160" s="11" t="s">
        <v>79</v>
      </c>
      <c r="AW160" s="11" t="s">
        <v>35</v>
      </c>
      <c r="AX160" s="11" t="s">
        <v>71</v>
      </c>
      <c r="AY160" s="252" t="s">
        <v>123</v>
      </c>
    </row>
    <row r="161" s="12" customFormat="1">
      <c r="B161" s="253"/>
      <c r="C161" s="254"/>
      <c r="D161" s="244" t="s">
        <v>211</v>
      </c>
      <c r="E161" s="255" t="s">
        <v>21</v>
      </c>
      <c r="F161" s="256" t="s">
        <v>382</v>
      </c>
      <c r="G161" s="254"/>
      <c r="H161" s="257">
        <v>39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AT161" s="263" t="s">
        <v>211</v>
      </c>
      <c r="AU161" s="263" t="s">
        <v>81</v>
      </c>
      <c r="AV161" s="12" t="s">
        <v>81</v>
      </c>
      <c r="AW161" s="12" t="s">
        <v>35</v>
      </c>
      <c r="AX161" s="12" t="s">
        <v>79</v>
      </c>
      <c r="AY161" s="263" t="s">
        <v>123</v>
      </c>
    </row>
    <row r="162" s="1" customFormat="1" ht="38.25" customHeight="1">
      <c r="B162" s="45"/>
      <c r="C162" s="233" t="s">
        <v>383</v>
      </c>
      <c r="D162" s="233" t="s">
        <v>205</v>
      </c>
      <c r="E162" s="234" t="s">
        <v>384</v>
      </c>
      <c r="F162" s="235" t="s">
        <v>385</v>
      </c>
      <c r="G162" s="236" t="s">
        <v>219</v>
      </c>
      <c r="H162" s="237">
        <v>80</v>
      </c>
      <c r="I162" s="238"/>
      <c r="J162" s="239">
        <f>ROUND(I162*H162,2)</f>
        <v>0</v>
      </c>
      <c r="K162" s="235" t="s">
        <v>209</v>
      </c>
      <c r="L162" s="71"/>
      <c r="M162" s="240" t="s">
        <v>21</v>
      </c>
      <c r="N162" s="241" t="s">
        <v>42</v>
      </c>
      <c r="O162" s="46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3" t="s">
        <v>129</v>
      </c>
      <c r="AT162" s="23" t="s">
        <v>205</v>
      </c>
      <c r="AU162" s="23" t="s">
        <v>81</v>
      </c>
      <c r="AY162" s="23" t="s">
        <v>123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3" t="s">
        <v>79</v>
      </c>
      <c r="BK162" s="232">
        <f>ROUND(I162*H162,2)</f>
        <v>0</v>
      </c>
      <c r="BL162" s="23" t="s">
        <v>129</v>
      </c>
      <c r="BM162" s="23" t="s">
        <v>386</v>
      </c>
    </row>
    <row r="163" s="12" customFormat="1">
      <c r="B163" s="253"/>
      <c r="C163" s="254"/>
      <c r="D163" s="244" t="s">
        <v>211</v>
      </c>
      <c r="E163" s="255" t="s">
        <v>21</v>
      </c>
      <c r="F163" s="256" t="s">
        <v>218</v>
      </c>
      <c r="G163" s="254"/>
      <c r="H163" s="257">
        <v>80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211</v>
      </c>
      <c r="AU163" s="263" t="s">
        <v>81</v>
      </c>
      <c r="AV163" s="12" t="s">
        <v>81</v>
      </c>
      <c r="AW163" s="12" t="s">
        <v>35</v>
      </c>
      <c r="AX163" s="12" t="s">
        <v>79</v>
      </c>
      <c r="AY163" s="263" t="s">
        <v>123</v>
      </c>
    </row>
    <row r="164" s="1" customFormat="1" ht="25.5" customHeight="1">
      <c r="B164" s="45"/>
      <c r="C164" s="233" t="s">
        <v>387</v>
      </c>
      <c r="D164" s="233" t="s">
        <v>205</v>
      </c>
      <c r="E164" s="234" t="s">
        <v>388</v>
      </c>
      <c r="F164" s="235" t="s">
        <v>389</v>
      </c>
      <c r="G164" s="236" t="s">
        <v>219</v>
      </c>
      <c r="H164" s="237">
        <v>39</v>
      </c>
      <c r="I164" s="238"/>
      <c r="J164" s="239">
        <f>ROUND(I164*H164,2)</f>
        <v>0</v>
      </c>
      <c r="K164" s="235" t="s">
        <v>209</v>
      </c>
      <c r="L164" s="71"/>
      <c r="M164" s="240" t="s">
        <v>21</v>
      </c>
      <c r="N164" s="241" t="s">
        <v>42</v>
      </c>
      <c r="O164" s="46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3" t="s">
        <v>129</v>
      </c>
      <c r="AT164" s="23" t="s">
        <v>205</v>
      </c>
      <c r="AU164" s="23" t="s">
        <v>81</v>
      </c>
      <c r="AY164" s="23" t="s">
        <v>123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3" t="s">
        <v>79</v>
      </c>
      <c r="BK164" s="232">
        <f>ROUND(I164*H164,2)</f>
        <v>0</v>
      </c>
      <c r="BL164" s="23" t="s">
        <v>129</v>
      </c>
      <c r="BM164" s="23" t="s">
        <v>390</v>
      </c>
    </row>
    <row r="165" s="11" customFormat="1">
      <c r="B165" s="242"/>
      <c r="C165" s="243"/>
      <c r="D165" s="244" t="s">
        <v>211</v>
      </c>
      <c r="E165" s="245" t="s">
        <v>21</v>
      </c>
      <c r="F165" s="246" t="s">
        <v>259</v>
      </c>
      <c r="G165" s="243"/>
      <c r="H165" s="245" t="s">
        <v>21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AT165" s="252" t="s">
        <v>211</v>
      </c>
      <c r="AU165" s="252" t="s">
        <v>81</v>
      </c>
      <c r="AV165" s="11" t="s">
        <v>79</v>
      </c>
      <c r="AW165" s="11" t="s">
        <v>35</v>
      </c>
      <c r="AX165" s="11" t="s">
        <v>71</v>
      </c>
      <c r="AY165" s="252" t="s">
        <v>123</v>
      </c>
    </row>
    <row r="166" s="12" customFormat="1">
      <c r="B166" s="253"/>
      <c r="C166" s="254"/>
      <c r="D166" s="244" t="s">
        <v>211</v>
      </c>
      <c r="E166" s="255" t="s">
        <v>21</v>
      </c>
      <c r="F166" s="256" t="s">
        <v>382</v>
      </c>
      <c r="G166" s="254"/>
      <c r="H166" s="257">
        <v>39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AT166" s="263" t="s">
        <v>211</v>
      </c>
      <c r="AU166" s="263" t="s">
        <v>81</v>
      </c>
      <c r="AV166" s="12" t="s">
        <v>81</v>
      </c>
      <c r="AW166" s="12" t="s">
        <v>35</v>
      </c>
      <c r="AX166" s="12" t="s">
        <v>79</v>
      </c>
      <c r="AY166" s="263" t="s">
        <v>123</v>
      </c>
    </row>
    <row r="167" s="1" customFormat="1" ht="25.5" customHeight="1">
      <c r="B167" s="45"/>
      <c r="C167" s="233" t="s">
        <v>391</v>
      </c>
      <c r="D167" s="233" t="s">
        <v>205</v>
      </c>
      <c r="E167" s="234" t="s">
        <v>392</v>
      </c>
      <c r="F167" s="235" t="s">
        <v>393</v>
      </c>
      <c r="G167" s="236" t="s">
        <v>314</v>
      </c>
      <c r="H167" s="237">
        <v>0.002</v>
      </c>
      <c r="I167" s="238"/>
      <c r="J167" s="239">
        <f>ROUND(I167*H167,2)</f>
        <v>0</v>
      </c>
      <c r="K167" s="235" t="s">
        <v>263</v>
      </c>
      <c r="L167" s="71"/>
      <c r="M167" s="240" t="s">
        <v>21</v>
      </c>
      <c r="N167" s="241" t="s">
        <v>42</v>
      </c>
      <c r="O167" s="46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3" t="s">
        <v>129</v>
      </c>
      <c r="AT167" s="23" t="s">
        <v>205</v>
      </c>
      <c r="AU167" s="23" t="s">
        <v>81</v>
      </c>
      <c r="AY167" s="23" t="s">
        <v>123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3" t="s">
        <v>79</v>
      </c>
      <c r="BK167" s="232">
        <f>ROUND(I167*H167,2)</f>
        <v>0</v>
      </c>
      <c r="BL167" s="23" t="s">
        <v>129</v>
      </c>
      <c r="BM167" s="23" t="s">
        <v>394</v>
      </c>
    </row>
    <row r="168" s="11" customFormat="1">
      <c r="B168" s="242"/>
      <c r="C168" s="243"/>
      <c r="D168" s="244" t="s">
        <v>211</v>
      </c>
      <c r="E168" s="245" t="s">
        <v>21</v>
      </c>
      <c r="F168" s="246" t="s">
        <v>341</v>
      </c>
      <c r="G168" s="243"/>
      <c r="H168" s="245" t="s">
        <v>21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211</v>
      </c>
      <c r="AU168" s="252" t="s">
        <v>81</v>
      </c>
      <c r="AV168" s="11" t="s">
        <v>79</v>
      </c>
      <c r="AW168" s="11" t="s">
        <v>35</v>
      </c>
      <c r="AX168" s="11" t="s">
        <v>71</v>
      </c>
      <c r="AY168" s="252" t="s">
        <v>123</v>
      </c>
    </row>
    <row r="169" s="12" customFormat="1">
      <c r="B169" s="253"/>
      <c r="C169" s="254"/>
      <c r="D169" s="244" t="s">
        <v>211</v>
      </c>
      <c r="E169" s="255" t="s">
        <v>21</v>
      </c>
      <c r="F169" s="256" t="s">
        <v>395</v>
      </c>
      <c r="G169" s="254"/>
      <c r="H169" s="257">
        <v>0.002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211</v>
      </c>
      <c r="AU169" s="263" t="s">
        <v>81</v>
      </c>
      <c r="AV169" s="12" t="s">
        <v>81</v>
      </c>
      <c r="AW169" s="12" t="s">
        <v>35</v>
      </c>
      <c r="AX169" s="12" t="s">
        <v>79</v>
      </c>
      <c r="AY169" s="263" t="s">
        <v>123</v>
      </c>
    </row>
    <row r="170" s="1" customFormat="1" ht="16.5" customHeight="1">
      <c r="B170" s="45"/>
      <c r="C170" s="233" t="s">
        <v>396</v>
      </c>
      <c r="D170" s="233" t="s">
        <v>205</v>
      </c>
      <c r="E170" s="234" t="s">
        <v>397</v>
      </c>
      <c r="F170" s="235" t="s">
        <v>398</v>
      </c>
      <c r="G170" s="236" t="s">
        <v>224</v>
      </c>
      <c r="H170" s="237">
        <v>5.9100000000000001</v>
      </c>
      <c r="I170" s="238"/>
      <c r="J170" s="239">
        <f>ROUND(I170*H170,2)</f>
        <v>0</v>
      </c>
      <c r="K170" s="235" t="s">
        <v>263</v>
      </c>
      <c r="L170" s="71"/>
      <c r="M170" s="240" t="s">
        <v>21</v>
      </c>
      <c r="N170" s="241" t="s">
        <v>42</v>
      </c>
      <c r="O170" s="46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3" t="s">
        <v>129</v>
      </c>
      <c r="AT170" s="23" t="s">
        <v>205</v>
      </c>
      <c r="AU170" s="23" t="s">
        <v>81</v>
      </c>
      <c r="AY170" s="23" t="s">
        <v>123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3" t="s">
        <v>79</v>
      </c>
      <c r="BK170" s="232">
        <f>ROUND(I170*H170,2)</f>
        <v>0</v>
      </c>
      <c r="BL170" s="23" t="s">
        <v>129</v>
      </c>
      <c r="BM170" s="23" t="s">
        <v>399</v>
      </c>
    </row>
    <row r="171" s="11" customFormat="1">
      <c r="B171" s="242"/>
      <c r="C171" s="243"/>
      <c r="D171" s="244" t="s">
        <v>211</v>
      </c>
      <c r="E171" s="245" t="s">
        <v>21</v>
      </c>
      <c r="F171" s="246" t="s">
        <v>400</v>
      </c>
      <c r="G171" s="243"/>
      <c r="H171" s="245" t="s">
        <v>21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211</v>
      </c>
      <c r="AU171" s="252" t="s">
        <v>81</v>
      </c>
      <c r="AV171" s="11" t="s">
        <v>79</v>
      </c>
      <c r="AW171" s="11" t="s">
        <v>35</v>
      </c>
      <c r="AX171" s="11" t="s">
        <v>71</v>
      </c>
      <c r="AY171" s="252" t="s">
        <v>123</v>
      </c>
    </row>
    <row r="172" s="12" customFormat="1">
      <c r="B172" s="253"/>
      <c r="C172" s="254"/>
      <c r="D172" s="244" t="s">
        <v>211</v>
      </c>
      <c r="E172" s="255" t="s">
        <v>21</v>
      </c>
      <c r="F172" s="256" t="s">
        <v>401</v>
      </c>
      <c r="G172" s="254"/>
      <c r="H172" s="257">
        <v>5.9100000000000001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211</v>
      </c>
      <c r="AU172" s="263" t="s">
        <v>81</v>
      </c>
      <c r="AV172" s="12" t="s">
        <v>81</v>
      </c>
      <c r="AW172" s="12" t="s">
        <v>35</v>
      </c>
      <c r="AX172" s="12" t="s">
        <v>79</v>
      </c>
      <c r="AY172" s="263" t="s">
        <v>123</v>
      </c>
    </row>
    <row r="173" s="1" customFormat="1" ht="16.5" customHeight="1">
      <c r="B173" s="45"/>
      <c r="C173" s="233" t="s">
        <v>402</v>
      </c>
      <c r="D173" s="233" t="s">
        <v>205</v>
      </c>
      <c r="E173" s="234" t="s">
        <v>403</v>
      </c>
      <c r="F173" s="235" t="s">
        <v>404</v>
      </c>
      <c r="G173" s="236" t="s">
        <v>224</v>
      </c>
      <c r="H173" s="237">
        <v>5.9100000000000001</v>
      </c>
      <c r="I173" s="238"/>
      <c r="J173" s="239">
        <f>ROUND(I173*H173,2)</f>
        <v>0</v>
      </c>
      <c r="K173" s="235" t="s">
        <v>209</v>
      </c>
      <c r="L173" s="71"/>
      <c r="M173" s="240" t="s">
        <v>21</v>
      </c>
      <c r="N173" s="241" t="s">
        <v>42</v>
      </c>
      <c r="O173" s="46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3" t="s">
        <v>129</v>
      </c>
      <c r="AT173" s="23" t="s">
        <v>205</v>
      </c>
      <c r="AU173" s="23" t="s">
        <v>81</v>
      </c>
      <c r="AY173" s="23" t="s">
        <v>123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3" t="s">
        <v>79</v>
      </c>
      <c r="BK173" s="232">
        <f>ROUND(I173*H173,2)</f>
        <v>0</v>
      </c>
      <c r="BL173" s="23" t="s">
        <v>129</v>
      </c>
      <c r="BM173" s="23" t="s">
        <v>405</v>
      </c>
    </row>
    <row r="174" s="12" customFormat="1">
      <c r="B174" s="253"/>
      <c r="C174" s="254"/>
      <c r="D174" s="244" t="s">
        <v>211</v>
      </c>
      <c r="E174" s="255" t="s">
        <v>21</v>
      </c>
      <c r="F174" s="256" t="s">
        <v>243</v>
      </c>
      <c r="G174" s="254"/>
      <c r="H174" s="257">
        <v>5.9100000000000001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AT174" s="263" t="s">
        <v>211</v>
      </c>
      <c r="AU174" s="263" t="s">
        <v>81</v>
      </c>
      <c r="AV174" s="12" t="s">
        <v>81</v>
      </c>
      <c r="AW174" s="12" t="s">
        <v>35</v>
      </c>
      <c r="AX174" s="12" t="s">
        <v>79</v>
      </c>
      <c r="AY174" s="263" t="s">
        <v>123</v>
      </c>
    </row>
    <row r="175" s="1" customFormat="1" ht="25.5" customHeight="1">
      <c r="B175" s="45"/>
      <c r="C175" s="233" t="s">
        <v>406</v>
      </c>
      <c r="D175" s="233" t="s">
        <v>205</v>
      </c>
      <c r="E175" s="234" t="s">
        <v>407</v>
      </c>
      <c r="F175" s="235" t="s">
        <v>408</v>
      </c>
      <c r="G175" s="236" t="s">
        <v>224</v>
      </c>
      <c r="H175" s="237">
        <v>141.84</v>
      </c>
      <c r="I175" s="238"/>
      <c r="J175" s="239">
        <f>ROUND(I175*H175,2)</f>
        <v>0</v>
      </c>
      <c r="K175" s="235" t="s">
        <v>209</v>
      </c>
      <c r="L175" s="71"/>
      <c r="M175" s="240" t="s">
        <v>21</v>
      </c>
      <c r="N175" s="241" t="s">
        <v>42</v>
      </c>
      <c r="O175" s="46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3" t="s">
        <v>129</v>
      </c>
      <c r="AT175" s="23" t="s">
        <v>205</v>
      </c>
      <c r="AU175" s="23" t="s">
        <v>81</v>
      </c>
      <c r="AY175" s="23" t="s">
        <v>123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3" t="s">
        <v>79</v>
      </c>
      <c r="BK175" s="232">
        <f>ROUND(I175*H175,2)</f>
        <v>0</v>
      </c>
      <c r="BL175" s="23" t="s">
        <v>129</v>
      </c>
      <c r="BM175" s="23" t="s">
        <v>409</v>
      </c>
    </row>
    <row r="176" s="12" customFormat="1">
      <c r="B176" s="253"/>
      <c r="C176" s="254"/>
      <c r="D176" s="244" t="s">
        <v>211</v>
      </c>
      <c r="E176" s="255" t="s">
        <v>21</v>
      </c>
      <c r="F176" s="256" t="s">
        <v>410</v>
      </c>
      <c r="G176" s="254"/>
      <c r="H176" s="257">
        <v>141.84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AT176" s="263" t="s">
        <v>211</v>
      </c>
      <c r="AU176" s="263" t="s">
        <v>81</v>
      </c>
      <c r="AV176" s="12" t="s">
        <v>81</v>
      </c>
      <c r="AW176" s="12" t="s">
        <v>35</v>
      </c>
      <c r="AX176" s="12" t="s">
        <v>79</v>
      </c>
      <c r="AY176" s="263" t="s">
        <v>123</v>
      </c>
    </row>
    <row r="177" s="1" customFormat="1" ht="16.5" customHeight="1">
      <c r="B177" s="45"/>
      <c r="C177" s="220" t="s">
        <v>411</v>
      </c>
      <c r="D177" s="220" t="s">
        <v>125</v>
      </c>
      <c r="E177" s="221" t="s">
        <v>412</v>
      </c>
      <c r="F177" s="222" t="s">
        <v>413</v>
      </c>
      <c r="G177" s="223" t="s">
        <v>224</v>
      </c>
      <c r="H177" s="224">
        <v>5.8499999999999996</v>
      </c>
      <c r="I177" s="225"/>
      <c r="J177" s="226">
        <f>ROUND(I177*H177,2)</f>
        <v>0</v>
      </c>
      <c r="K177" s="222" t="s">
        <v>263</v>
      </c>
      <c r="L177" s="227"/>
      <c r="M177" s="228" t="s">
        <v>21</v>
      </c>
      <c r="N177" s="229" t="s">
        <v>42</v>
      </c>
      <c r="O177" s="46"/>
      <c r="P177" s="230">
        <f>O177*H177</f>
        <v>0</v>
      </c>
      <c r="Q177" s="230">
        <v>0.20000000000000001</v>
      </c>
      <c r="R177" s="230">
        <f>Q177*H177</f>
        <v>1.1699999999999999</v>
      </c>
      <c r="S177" s="230">
        <v>0</v>
      </c>
      <c r="T177" s="231">
        <f>S177*H177</f>
        <v>0</v>
      </c>
      <c r="AR177" s="23" t="s">
        <v>128</v>
      </c>
      <c r="AT177" s="23" t="s">
        <v>125</v>
      </c>
      <c r="AU177" s="23" t="s">
        <v>81</v>
      </c>
      <c r="AY177" s="23" t="s">
        <v>123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3" t="s">
        <v>79</v>
      </c>
      <c r="BK177" s="232">
        <f>ROUND(I177*H177,2)</f>
        <v>0</v>
      </c>
      <c r="BL177" s="23" t="s">
        <v>129</v>
      </c>
      <c r="BM177" s="23" t="s">
        <v>414</v>
      </c>
    </row>
    <row r="178" s="11" customFormat="1">
      <c r="B178" s="242"/>
      <c r="C178" s="243"/>
      <c r="D178" s="244" t="s">
        <v>211</v>
      </c>
      <c r="E178" s="245" t="s">
        <v>21</v>
      </c>
      <c r="F178" s="246" t="s">
        <v>341</v>
      </c>
      <c r="G178" s="243"/>
      <c r="H178" s="245" t="s">
        <v>21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AT178" s="252" t="s">
        <v>211</v>
      </c>
      <c r="AU178" s="252" t="s">
        <v>81</v>
      </c>
      <c r="AV178" s="11" t="s">
        <v>79</v>
      </c>
      <c r="AW178" s="11" t="s">
        <v>35</v>
      </c>
      <c r="AX178" s="11" t="s">
        <v>71</v>
      </c>
      <c r="AY178" s="252" t="s">
        <v>123</v>
      </c>
    </row>
    <row r="179" s="12" customFormat="1">
      <c r="B179" s="253"/>
      <c r="C179" s="254"/>
      <c r="D179" s="244" t="s">
        <v>211</v>
      </c>
      <c r="E179" s="255" t="s">
        <v>21</v>
      </c>
      <c r="F179" s="256" t="s">
        <v>415</v>
      </c>
      <c r="G179" s="254"/>
      <c r="H179" s="257">
        <v>5.8499999999999996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211</v>
      </c>
      <c r="AU179" s="263" t="s">
        <v>81</v>
      </c>
      <c r="AV179" s="12" t="s">
        <v>81</v>
      </c>
      <c r="AW179" s="12" t="s">
        <v>35</v>
      </c>
      <c r="AX179" s="12" t="s">
        <v>79</v>
      </c>
      <c r="AY179" s="263" t="s">
        <v>123</v>
      </c>
    </row>
    <row r="180" s="1" customFormat="1" ht="16.5" customHeight="1">
      <c r="B180" s="45"/>
      <c r="C180" s="220" t="s">
        <v>416</v>
      </c>
      <c r="D180" s="220" t="s">
        <v>125</v>
      </c>
      <c r="E180" s="221" t="s">
        <v>417</v>
      </c>
      <c r="F180" s="222" t="s">
        <v>418</v>
      </c>
      <c r="G180" s="223" t="s">
        <v>224</v>
      </c>
      <c r="H180" s="224">
        <v>2.46</v>
      </c>
      <c r="I180" s="225"/>
      <c r="J180" s="226">
        <f>ROUND(I180*H180,2)</f>
        <v>0</v>
      </c>
      <c r="K180" s="222" t="s">
        <v>21</v>
      </c>
      <c r="L180" s="227"/>
      <c r="M180" s="228" t="s">
        <v>21</v>
      </c>
      <c r="N180" s="229" t="s">
        <v>42</v>
      </c>
      <c r="O180" s="46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AR180" s="23" t="s">
        <v>128</v>
      </c>
      <c r="AT180" s="23" t="s">
        <v>125</v>
      </c>
      <c r="AU180" s="23" t="s">
        <v>81</v>
      </c>
      <c r="AY180" s="23" t="s">
        <v>123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3" t="s">
        <v>79</v>
      </c>
      <c r="BK180" s="232">
        <f>ROUND(I180*H180,2)</f>
        <v>0</v>
      </c>
      <c r="BL180" s="23" t="s">
        <v>129</v>
      </c>
      <c r="BM180" s="23" t="s">
        <v>419</v>
      </c>
    </row>
    <row r="181" s="11" customFormat="1">
      <c r="B181" s="242"/>
      <c r="C181" s="243"/>
      <c r="D181" s="244" t="s">
        <v>211</v>
      </c>
      <c r="E181" s="245" t="s">
        <v>21</v>
      </c>
      <c r="F181" s="246" t="s">
        <v>341</v>
      </c>
      <c r="G181" s="243"/>
      <c r="H181" s="245" t="s">
        <v>21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211</v>
      </c>
      <c r="AU181" s="252" t="s">
        <v>81</v>
      </c>
      <c r="AV181" s="11" t="s">
        <v>79</v>
      </c>
      <c r="AW181" s="11" t="s">
        <v>35</v>
      </c>
      <c r="AX181" s="11" t="s">
        <v>71</v>
      </c>
      <c r="AY181" s="252" t="s">
        <v>123</v>
      </c>
    </row>
    <row r="182" s="12" customFormat="1">
      <c r="B182" s="253"/>
      <c r="C182" s="254"/>
      <c r="D182" s="244" t="s">
        <v>211</v>
      </c>
      <c r="E182" s="255" t="s">
        <v>21</v>
      </c>
      <c r="F182" s="256" t="s">
        <v>420</v>
      </c>
      <c r="G182" s="254"/>
      <c r="H182" s="257">
        <v>2.46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211</v>
      </c>
      <c r="AU182" s="263" t="s">
        <v>81</v>
      </c>
      <c r="AV182" s="12" t="s">
        <v>81</v>
      </c>
      <c r="AW182" s="12" t="s">
        <v>35</v>
      </c>
      <c r="AX182" s="12" t="s">
        <v>79</v>
      </c>
      <c r="AY182" s="263" t="s">
        <v>123</v>
      </c>
    </row>
    <row r="183" s="1" customFormat="1" ht="16.5" customHeight="1">
      <c r="B183" s="45"/>
      <c r="C183" s="220" t="s">
        <v>382</v>
      </c>
      <c r="D183" s="220" t="s">
        <v>125</v>
      </c>
      <c r="E183" s="221" t="s">
        <v>421</v>
      </c>
      <c r="F183" s="222" t="s">
        <v>422</v>
      </c>
      <c r="G183" s="223" t="s">
        <v>219</v>
      </c>
      <c r="H183" s="224">
        <v>36</v>
      </c>
      <c r="I183" s="225"/>
      <c r="J183" s="226">
        <f>ROUND(I183*H183,2)</f>
        <v>0</v>
      </c>
      <c r="K183" s="222" t="s">
        <v>21</v>
      </c>
      <c r="L183" s="227"/>
      <c r="M183" s="228" t="s">
        <v>21</v>
      </c>
      <c r="N183" s="229" t="s">
        <v>42</v>
      </c>
      <c r="O183" s="46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3" t="s">
        <v>128</v>
      </c>
      <c r="AT183" s="23" t="s">
        <v>125</v>
      </c>
      <c r="AU183" s="23" t="s">
        <v>81</v>
      </c>
      <c r="AY183" s="23" t="s">
        <v>123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3" t="s">
        <v>79</v>
      </c>
      <c r="BK183" s="232">
        <f>ROUND(I183*H183,2)</f>
        <v>0</v>
      </c>
      <c r="BL183" s="23" t="s">
        <v>129</v>
      </c>
      <c r="BM183" s="23" t="s">
        <v>423</v>
      </c>
    </row>
    <row r="184" s="11" customFormat="1">
      <c r="B184" s="242"/>
      <c r="C184" s="243"/>
      <c r="D184" s="244" t="s">
        <v>211</v>
      </c>
      <c r="E184" s="245" t="s">
        <v>21</v>
      </c>
      <c r="F184" s="246" t="s">
        <v>259</v>
      </c>
      <c r="G184" s="243"/>
      <c r="H184" s="245" t="s">
        <v>21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211</v>
      </c>
      <c r="AU184" s="252" t="s">
        <v>81</v>
      </c>
      <c r="AV184" s="11" t="s">
        <v>79</v>
      </c>
      <c r="AW184" s="11" t="s">
        <v>35</v>
      </c>
      <c r="AX184" s="11" t="s">
        <v>71</v>
      </c>
      <c r="AY184" s="252" t="s">
        <v>123</v>
      </c>
    </row>
    <row r="185" s="12" customFormat="1">
      <c r="B185" s="253"/>
      <c r="C185" s="254"/>
      <c r="D185" s="244" t="s">
        <v>211</v>
      </c>
      <c r="E185" s="255" t="s">
        <v>21</v>
      </c>
      <c r="F185" s="256" t="s">
        <v>424</v>
      </c>
      <c r="G185" s="254"/>
      <c r="H185" s="257">
        <v>36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AT185" s="263" t="s">
        <v>211</v>
      </c>
      <c r="AU185" s="263" t="s">
        <v>81</v>
      </c>
      <c r="AV185" s="12" t="s">
        <v>81</v>
      </c>
      <c r="AW185" s="12" t="s">
        <v>35</v>
      </c>
      <c r="AX185" s="12" t="s">
        <v>79</v>
      </c>
      <c r="AY185" s="263" t="s">
        <v>123</v>
      </c>
    </row>
    <row r="186" s="1" customFormat="1" ht="16.5" customHeight="1">
      <c r="B186" s="45"/>
      <c r="C186" s="220" t="s">
        <v>425</v>
      </c>
      <c r="D186" s="220" t="s">
        <v>125</v>
      </c>
      <c r="E186" s="221" t="s">
        <v>426</v>
      </c>
      <c r="F186" s="222" t="s">
        <v>427</v>
      </c>
      <c r="G186" s="223" t="s">
        <v>219</v>
      </c>
      <c r="H186" s="224">
        <v>36</v>
      </c>
      <c r="I186" s="225"/>
      <c r="J186" s="226">
        <f>ROUND(I186*H186,2)</f>
        <v>0</v>
      </c>
      <c r="K186" s="222" t="s">
        <v>21</v>
      </c>
      <c r="L186" s="227"/>
      <c r="M186" s="228" t="s">
        <v>21</v>
      </c>
      <c r="N186" s="229" t="s">
        <v>42</v>
      </c>
      <c r="O186" s="46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AR186" s="23" t="s">
        <v>128</v>
      </c>
      <c r="AT186" s="23" t="s">
        <v>125</v>
      </c>
      <c r="AU186" s="23" t="s">
        <v>81</v>
      </c>
      <c r="AY186" s="23" t="s">
        <v>123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3" t="s">
        <v>79</v>
      </c>
      <c r="BK186" s="232">
        <f>ROUND(I186*H186,2)</f>
        <v>0</v>
      </c>
      <c r="BL186" s="23" t="s">
        <v>129</v>
      </c>
      <c r="BM186" s="23" t="s">
        <v>428</v>
      </c>
    </row>
    <row r="187" s="10" customFormat="1" ht="29.88" customHeight="1">
      <c r="B187" s="204"/>
      <c r="C187" s="205"/>
      <c r="D187" s="206" t="s">
        <v>70</v>
      </c>
      <c r="E187" s="218" t="s">
        <v>81</v>
      </c>
      <c r="F187" s="218" t="s">
        <v>429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SUM(P188:P194)</f>
        <v>0</v>
      </c>
      <c r="Q187" s="212"/>
      <c r="R187" s="213">
        <f>SUM(R188:R194)</f>
        <v>0.076618400000000003</v>
      </c>
      <c r="S187" s="212"/>
      <c r="T187" s="214">
        <f>SUM(T188:T194)</f>
        <v>0</v>
      </c>
      <c r="AR187" s="215" t="s">
        <v>79</v>
      </c>
      <c r="AT187" s="216" t="s">
        <v>70</v>
      </c>
      <c r="AU187" s="216" t="s">
        <v>79</v>
      </c>
      <c r="AY187" s="215" t="s">
        <v>123</v>
      </c>
      <c r="BK187" s="217">
        <f>SUM(BK188:BK194)</f>
        <v>0</v>
      </c>
    </row>
    <row r="188" s="1" customFormat="1" ht="16.5" customHeight="1">
      <c r="B188" s="45"/>
      <c r="C188" s="233" t="s">
        <v>336</v>
      </c>
      <c r="D188" s="233" t="s">
        <v>205</v>
      </c>
      <c r="E188" s="234" t="s">
        <v>430</v>
      </c>
      <c r="F188" s="235" t="s">
        <v>431</v>
      </c>
      <c r="G188" s="236" t="s">
        <v>208</v>
      </c>
      <c r="H188" s="237">
        <v>42.200000000000003</v>
      </c>
      <c r="I188" s="238"/>
      <c r="J188" s="239">
        <f>ROUND(I188*H188,2)</f>
        <v>0</v>
      </c>
      <c r="K188" s="235" t="s">
        <v>209</v>
      </c>
      <c r="L188" s="71"/>
      <c r="M188" s="240" t="s">
        <v>21</v>
      </c>
      <c r="N188" s="241" t="s">
        <v>42</v>
      </c>
      <c r="O188" s="46"/>
      <c r="P188" s="230">
        <f>O188*H188</f>
        <v>0</v>
      </c>
      <c r="Q188" s="230">
        <v>0.00048999999999999998</v>
      </c>
      <c r="R188" s="230">
        <f>Q188*H188</f>
        <v>0.020678000000000002</v>
      </c>
      <c r="S188" s="230">
        <v>0</v>
      </c>
      <c r="T188" s="231">
        <f>S188*H188</f>
        <v>0</v>
      </c>
      <c r="AR188" s="23" t="s">
        <v>129</v>
      </c>
      <c r="AT188" s="23" t="s">
        <v>205</v>
      </c>
      <c r="AU188" s="23" t="s">
        <v>81</v>
      </c>
      <c r="AY188" s="23" t="s">
        <v>123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3" t="s">
        <v>79</v>
      </c>
      <c r="BK188" s="232">
        <f>ROUND(I188*H188,2)</f>
        <v>0</v>
      </c>
      <c r="BL188" s="23" t="s">
        <v>129</v>
      </c>
      <c r="BM188" s="23" t="s">
        <v>432</v>
      </c>
    </row>
    <row r="189" s="11" customFormat="1">
      <c r="B189" s="242"/>
      <c r="C189" s="243"/>
      <c r="D189" s="244" t="s">
        <v>211</v>
      </c>
      <c r="E189" s="245" t="s">
        <v>21</v>
      </c>
      <c r="F189" s="246" t="s">
        <v>259</v>
      </c>
      <c r="G189" s="243"/>
      <c r="H189" s="245" t="s">
        <v>21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211</v>
      </c>
      <c r="AU189" s="252" t="s">
        <v>81</v>
      </c>
      <c r="AV189" s="11" t="s">
        <v>79</v>
      </c>
      <c r="AW189" s="11" t="s">
        <v>35</v>
      </c>
      <c r="AX189" s="11" t="s">
        <v>71</v>
      </c>
      <c r="AY189" s="252" t="s">
        <v>123</v>
      </c>
    </row>
    <row r="190" s="12" customFormat="1">
      <c r="B190" s="253"/>
      <c r="C190" s="254"/>
      <c r="D190" s="244" t="s">
        <v>211</v>
      </c>
      <c r="E190" s="255" t="s">
        <v>230</v>
      </c>
      <c r="F190" s="256" t="s">
        <v>231</v>
      </c>
      <c r="G190" s="254"/>
      <c r="H190" s="257">
        <v>42.200000000000003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AT190" s="263" t="s">
        <v>211</v>
      </c>
      <c r="AU190" s="263" t="s">
        <v>81</v>
      </c>
      <c r="AV190" s="12" t="s">
        <v>81</v>
      </c>
      <c r="AW190" s="12" t="s">
        <v>35</v>
      </c>
      <c r="AX190" s="12" t="s">
        <v>79</v>
      </c>
      <c r="AY190" s="263" t="s">
        <v>123</v>
      </c>
    </row>
    <row r="191" s="1" customFormat="1" ht="25.5" customHeight="1">
      <c r="B191" s="45"/>
      <c r="C191" s="233" t="s">
        <v>433</v>
      </c>
      <c r="D191" s="233" t="s">
        <v>205</v>
      </c>
      <c r="E191" s="234" t="s">
        <v>434</v>
      </c>
      <c r="F191" s="235" t="s">
        <v>435</v>
      </c>
      <c r="G191" s="236" t="s">
        <v>219</v>
      </c>
      <c r="H191" s="237">
        <v>139.851</v>
      </c>
      <c r="I191" s="238"/>
      <c r="J191" s="239">
        <f>ROUND(I191*H191,2)</f>
        <v>0</v>
      </c>
      <c r="K191" s="235" t="s">
        <v>209</v>
      </c>
      <c r="L191" s="71"/>
      <c r="M191" s="240" t="s">
        <v>21</v>
      </c>
      <c r="N191" s="241" t="s">
        <v>42</v>
      </c>
      <c r="O191" s="46"/>
      <c r="P191" s="230">
        <f>O191*H191</f>
        <v>0</v>
      </c>
      <c r="Q191" s="230">
        <v>0.00010000000000000001</v>
      </c>
      <c r="R191" s="230">
        <f>Q191*H191</f>
        <v>0.0139851</v>
      </c>
      <c r="S191" s="230">
        <v>0</v>
      </c>
      <c r="T191" s="231">
        <f>S191*H191</f>
        <v>0</v>
      </c>
      <c r="AR191" s="23" t="s">
        <v>129</v>
      </c>
      <c r="AT191" s="23" t="s">
        <v>205</v>
      </c>
      <c r="AU191" s="23" t="s">
        <v>81</v>
      </c>
      <c r="AY191" s="23" t="s">
        <v>123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3" t="s">
        <v>79</v>
      </c>
      <c r="BK191" s="232">
        <f>ROUND(I191*H191,2)</f>
        <v>0</v>
      </c>
      <c r="BL191" s="23" t="s">
        <v>129</v>
      </c>
      <c r="BM191" s="23" t="s">
        <v>436</v>
      </c>
    </row>
    <row r="192" s="12" customFormat="1">
      <c r="B192" s="253"/>
      <c r="C192" s="254"/>
      <c r="D192" s="244" t="s">
        <v>211</v>
      </c>
      <c r="E192" s="255" t="s">
        <v>21</v>
      </c>
      <c r="F192" s="256" t="s">
        <v>437</v>
      </c>
      <c r="G192" s="254"/>
      <c r="H192" s="257">
        <v>139.851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AT192" s="263" t="s">
        <v>211</v>
      </c>
      <c r="AU192" s="263" t="s">
        <v>81</v>
      </c>
      <c r="AV192" s="12" t="s">
        <v>81</v>
      </c>
      <c r="AW192" s="12" t="s">
        <v>35</v>
      </c>
      <c r="AX192" s="12" t="s">
        <v>79</v>
      </c>
      <c r="AY192" s="263" t="s">
        <v>123</v>
      </c>
    </row>
    <row r="193" s="1" customFormat="1" ht="16.5" customHeight="1">
      <c r="B193" s="45"/>
      <c r="C193" s="220" t="s">
        <v>438</v>
      </c>
      <c r="D193" s="220" t="s">
        <v>125</v>
      </c>
      <c r="E193" s="221" t="s">
        <v>439</v>
      </c>
      <c r="F193" s="222" t="s">
        <v>440</v>
      </c>
      <c r="G193" s="223" t="s">
        <v>219</v>
      </c>
      <c r="H193" s="224">
        <v>139.851</v>
      </c>
      <c r="I193" s="225"/>
      <c r="J193" s="226">
        <f>ROUND(I193*H193,2)</f>
        <v>0</v>
      </c>
      <c r="K193" s="222" t="s">
        <v>21</v>
      </c>
      <c r="L193" s="227"/>
      <c r="M193" s="228" t="s">
        <v>21</v>
      </c>
      <c r="N193" s="229" t="s">
        <v>42</v>
      </c>
      <c r="O193" s="46"/>
      <c r="P193" s="230">
        <f>O193*H193</f>
        <v>0</v>
      </c>
      <c r="Q193" s="230">
        <v>0.00029999999999999997</v>
      </c>
      <c r="R193" s="230">
        <f>Q193*H193</f>
        <v>0.041955299999999994</v>
      </c>
      <c r="S193" s="230">
        <v>0</v>
      </c>
      <c r="T193" s="231">
        <f>S193*H193</f>
        <v>0</v>
      </c>
      <c r="AR193" s="23" t="s">
        <v>128</v>
      </c>
      <c r="AT193" s="23" t="s">
        <v>125</v>
      </c>
      <c r="AU193" s="23" t="s">
        <v>81</v>
      </c>
      <c r="AY193" s="23" t="s">
        <v>123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3" t="s">
        <v>79</v>
      </c>
      <c r="BK193" s="232">
        <f>ROUND(I193*H193,2)</f>
        <v>0</v>
      </c>
      <c r="BL193" s="23" t="s">
        <v>129</v>
      </c>
      <c r="BM193" s="23" t="s">
        <v>441</v>
      </c>
    </row>
    <row r="194" s="12" customFormat="1">
      <c r="B194" s="253"/>
      <c r="C194" s="254"/>
      <c r="D194" s="244" t="s">
        <v>211</v>
      </c>
      <c r="E194" s="255" t="s">
        <v>21</v>
      </c>
      <c r="F194" s="256" t="s">
        <v>437</v>
      </c>
      <c r="G194" s="254"/>
      <c r="H194" s="257">
        <v>139.851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AT194" s="263" t="s">
        <v>211</v>
      </c>
      <c r="AU194" s="263" t="s">
        <v>81</v>
      </c>
      <c r="AV194" s="12" t="s">
        <v>81</v>
      </c>
      <c r="AW194" s="12" t="s">
        <v>35</v>
      </c>
      <c r="AX194" s="12" t="s">
        <v>79</v>
      </c>
      <c r="AY194" s="263" t="s">
        <v>123</v>
      </c>
    </row>
    <row r="195" s="10" customFormat="1" ht="29.88" customHeight="1">
      <c r="B195" s="204"/>
      <c r="C195" s="205"/>
      <c r="D195" s="206" t="s">
        <v>70</v>
      </c>
      <c r="E195" s="218" t="s">
        <v>129</v>
      </c>
      <c r="F195" s="218" t="s">
        <v>442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f>SUM(P196:P197)</f>
        <v>0</v>
      </c>
      <c r="Q195" s="212"/>
      <c r="R195" s="213">
        <f>SUM(R196:R197)</f>
        <v>0</v>
      </c>
      <c r="S195" s="212"/>
      <c r="T195" s="214">
        <f>SUM(T196:T197)</f>
        <v>0</v>
      </c>
      <c r="AR195" s="215" t="s">
        <v>79</v>
      </c>
      <c r="AT195" s="216" t="s">
        <v>70</v>
      </c>
      <c r="AU195" s="216" t="s">
        <v>79</v>
      </c>
      <c r="AY195" s="215" t="s">
        <v>123</v>
      </c>
      <c r="BK195" s="217">
        <f>SUM(BK196:BK197)</f>
        <v>0</v>
      </c>
    </row>
    <row r="196" s="1" customFormat="1" ht="25.5" customHeight="1">
      <c r="B196" s="45"/>
      <c r="C196" s="233" t="s">
        <v>443</v>
      </c>
      <c r="D196" s="233" t="s">
        <v>205</v>
      </c>
      <c r="E196" s="234" t="s">
        <v>444</v>
      </c>
      <c r="F196" s="235" t="s">
        <v>445</v>
      </c>
      <c r="G196" s="236" t="s">
        <v>224</v>
      </c>
      <c r="H196" s="237">
        <v>1.266</v>
      </c>
      <c r="I196" s="238"/>
      <c r="J196" s="239">
        <f>ROUND(I196*H196,2)</f>
        <v>0</v>
      </c>
      <c r="K196" s="235" t="s">
        <v>209</v>
      </c>
      <c r="L196" s="71"/>
      <c r="M196" s="240" t="s">
        <v>21</v>
      </c>
      <c r="N196" s="241" t="s">
        <v>42</v>
      </c>
      <c r="O196" s="46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3" t="s">
        <v>129</v>
      </c>
      <c r="AT196" s="23" t="s">
        <v>205</v>
      </c>
      <c r="AU196" s="23" t="s">
        <v>81</v>
      </c>
      <c r="AY196" s="23" t="s">
        <v>123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3" t="s">
        <v>79</v>
      </c>
      <c r="BK196" s="232">
        <f>ROUND(I196*H196,2)</f>
        <v>0</v>
      </c>
      <c r="BL196" s="23" t="s">
        <v>129</v>
      </c>
      <c r="BM196" s="23" t="s">
        <v>446</v>
      </c>
    </row>
    <row r="197" s="12" customFormat="1">
      <c r="B197" s="253"/>
      <c r="C197" s="254"/>
      <c r="D197" s="244" t="s">
        <v>211</v>
      </c>
      <c r="E197" s="255" t="s">
        <v>21</v>
      </c>
      <c r="F197" s="256" t="s">
        <v>447</v>
      </c>
      <c r="G197" s="254"/>
      <c r="H197" s="257">
        <v>1.266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AT197" s="263" t="s">
        <v>211</v>
      </c>
      <c r="AU197" s="263" t="s">
        <v>81</v>
      </c>
      <c r="AV197" s="12" t="s">
        <v>81</v>
      </c>
      <c r="AW197" s="12" t="s">
        <v>35</v>
      </c>
      <c r="AX197" s="12" t="s">
        <v>79</v>
      </c>
      <c r="AY197" s="263" t="s">
        <v>123</v>
      </c>
    </row>
    <row r="198" s="10" customFormat="1" ht="29.88" customHeight="1">
      <c r="B198" s="204"/>
      <c r="C198" s="205"/>
      <c r="D198" s="206" t="s">
        <v>70</v>
      </c>
      <c r="E198" s="218" t="s">
        <v>122</v>
      </c>
      <c r="F198" s="218" t="s">
        <v>448</v>
      </c>
      <c r="G198" s="205"/>
      <c r="H198" s="205"/>
      <c r="I198" s="208"/>
      <c r="J198" s="219">
        <f>BK198</f>
        <v>0</v>
      </c>
      <c r="K198" s="205"/>
      <c r="L198" s="210"/>
      <c r="M198" s="211"/>
      <c r="N198" s="212"/>
      <c r="O198" s="212"/>
      <c r="P198" s="213">
        <f>SUM(P199:P211)</f>
        <v>0</v>
      </c>
      <c r="Q198" s="212"/>
      <c r="R198" s="213">
        <f>SUM(R199:R211)</f>
        <v>0</v>
      </c>
      <c r="S198" s="212"/>
      <c r="T198" s="214">
        <f>SUM(T199:T211)</f>
        <v>0</v>
      </c>
      <c r="AR198" s="215" t="s">
        <v>79</v>
      </c>
      <c r="AT198" s="216" t="s">
        <v>70</v>
      </c>
      <c r="AU198" s="216" t="s">
        <v>79</v>
      </c>
      <c r="AY198" s="215" t="s">
        <v>123</v>
      </c>
      <c r="BK198" s="217">
        <f>SUM(BK199:BK211)</f>
        <v>0</v>
      </c>
    </row>
    <row r="199" s="1" customFormat="1" ht="25.5" customHeight="1">
      <c r="B199" s="45"/>
      <c r="C199" s="233" t="s">
        <v>449</v>
      </c>
      <c r="D199" s="233" t="s">
        <v>205</v>
      </c>
      <c r="E199" s="234" t="s">
        <v>450</v>
      </c>
      <c r="F199" s="235" t="s">
        <v>451</v>
      </c>
      <c r="G199" s="236" t="s">
        <v>219</v>
      </c>
      <c r="H199" s="237">
        <v>968</v>
      </c>
      <c r="I199" s="238"/>
      <c r="J199" s="239">
        <f>ROUND(I199*H199,2)</f>
        <v>0</v>
      </c>
      <c r="K199" s="235" t="s">
        <v>209</v>
      </c>
      <c r="L199" s="71"/>
      <c r="M199" s="240" t="s">
        <v>21</v>
      </c>
      <c r="N199" s="241" t="s">
        <v>42</v>
      </c>
      <c r="O199" s="46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AR199" s="23" t="s">
        <v>129</v>
      </c>
      <c r="AT199" s="23" t="s">
        <v>205</v>
      </c>
      <c r="AU199" s="23" t="s">
        <v>81</v>
      </c>
      <c r="AY199" s="23" t="s">
        <v>123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3" t="s">
        <v>79</v>
      </c>
      <c r="BK199" s="232">
        <f>ROUND(I199*H199,2)</f>
        <v>0</v>
      </c>
      <c r="BL199" s="23" t="s">
        <v>129</v>
      </c>
      <c r="BM199" s="23" t="s">
        <v>452</v>
      </c>
    </row>
    <row r="200" s="12" customFormat="1">
      <c r="B200" s="253"/>
      <c r="C200" s="254"/>
      <c r="D200" s="244" t="s">
        <v>211</v>
      </c>
      <c r="E200" s="255" t="s">
        <v>21</v>
      </c>
      <c r="F200" s="256" t="s">
        <v>453</v>
      </c>
      <c r="G200" s="254"/>
      <c r="H200" s="257">
        <v>968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AT200" s="263" t="s">
        <v>211</v>
      </c>
      <c r="AU200" s="263" t="s">
        <v>81</v>
      </c>
      <c r="AV200" s="12" t="s">
        <v>81</v>
      </c>
      <c r="AW200" s="12" t="s">
        <v>35</v>
      </c>
      <c r="AX200" s="12" t="s">
        <v>79</v>
      </c>
      <c r="AY200" s="263" t="s">
        <v>123</v>
      </c>
    </row>
    <row r="201" s="1" customFormat="1" ht="25.5" customHeight="1">
      <c r="B201" s="45"/>
      <c r="C201" s="233" t="s">
        <v>454</v>
      </c>
      <c r="D201" s="233" t="s">
        <v>205</v>
      </c>
      <c r="E201" s="234" t="s">
        <v>455</v>
      </c>
      <c r="F201" s="235" t="s">
        <v>456</v>
      </c>
      <c r="G201" s="236" t="s">
        <v>219</v>
      </c>
      <c r="H201" s="237">
        <v>484</v>
      </c>
      <c r="I201" s="238"/>
      <c r="J201" s="239">
        <f>ROUND(I201*H201,2)</f>
        <v>0</v>
      </c>
      <c r="K201" s="235" t="s">
        <v>209</v>
      </c>
      <c r="L201" s="71"/>
      <c r="M201" s="240" t="s">
        <v>21</v>
      </c>
      <c r="N201" s="241" t="s">
        <v>42</v>
      </c>
      <c r="O201" s="46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AR201" s="23" t="s">
        <v>129</v>
      </c>
      <c r="AT201" s="23" t="s">
        <v>205</v>
      </c>
      <c r="AU201" s="23" t="s">
        <v>81</v>
      </c>
      <c r="AY201" s="23" t="s">
        <v>123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3" t="s">
        <v>79</v>
      </c>
      <c r="BK201" s="232">
        <f>ROUND(I201*H201,2)</f>
        <v>0</v>
      </c>
      <c r="BL201" s="23" t="s">
        <v>129</v>
      </c>
      <c r="BM201" s="23" t="s">
        <v>457</v>
      </c>
    </row>
    <row r="202" s="12" customFormat="1">
      <c r="B202" s="253"/>
      <c r="C202" s="254"/>
      <c r="D202" s="244" t="s">
        <v>211</v>
      </c>
      <c r="E202" s="255" t="s">
        <v>21</v>
      </c>
      <c r="F202" s="256" t="s">
        <v>221</v>
      </c>
      <c r="G202" s="254"/>
      <c r="H202" s="257">
        <v>484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AT202" s="263" t="s">
        <v>211</v>
      </c>
      <c r="AU202" s="263" t="s">
        <v>81</v>
      </c>
      <c r="AV202" s="12" t="s">
        <v>81</v>
      </c>
      <c r="AW202" s="12" t="s">
        <v>35</v>
      </c>
      <c r="AX202" s="12" t="s">
        <v>79</v>
      </c>
      <c r="AY202" s="263" t="s">
        <v>123</v>
      </c>
    </row>
    <row r="203" s="1" customFormat="1" ht="38.25" customHeight="1">
      <c r="B203" s="45"/>
      <c r="C203" s="233" t="s">
        <v>458</v>
      </c>
      <c r="D203" s="233" t="s">
        <v>205</v>
      </c>
      <c r="E203" s="234" t="s">
        <v>459</v>
      </c>
      <c r="F203" s="235" t="s">
        <v>460</v>
      </c>
      <c r="G203" s="236" t="s">
        <v>219</v>
      </c>
      <c r="H203" s="237">
        <v>484</v>
      </c>
      <c r="I203" s="238"/>
      <c r="J203" s="239">
        <f>ROUND(I203*H203,2)</f>
        <v>0</v>
      </c>
      <c r="K203" s="235" t="s">
        <v>263</v>
      </c>
      <c r="L203" s="71"/>
      <c r="M203" s="240" t="s">
        <v>21</v>
      </c>
      <c r="N203" s="241" t="s">
        <v>42</v>
      </c>
      <c r="O203" s="46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AR203" s="23" t="s">
        <v>129</v>
      </c>
      <c r="AT203" s="23" t="s">
        <v>205</v>
      </c>
      <c r="AU203" s="23" t="s">
        <v>81</v>
      </c>
      <c r="AY203" s="23" t="s">
        <v>123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3" t="s">
        <v>79</v>
      </c>
      <c r="BK203" s="232">
        <f>ROUND(I203*H203,2)</f>
        <v>0</v>
      </c>
      <c r="BL203" s="23" t="s">
        <v>129</v>
      </c>
      <c r="BM203" s="23" t="s">
        <v>461</v>
      </c>
    </row>
    <row r="204" s="12" customFormat="1">
      <c r="B204" s="253"/>
      <c r="C204" s="254"/>
      <c r="D204" s="244" t="s">
        <v>211</v>
      </c>
      <c r="E204" s="255" t="s">
        <v>21</v>
      </c>
      <c r="F204" s="256" t="s">
        <v>221</v>
      </c>
      <c r="G204" s="254"/>
      <c r="H204" s="257">
        <v>484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AT204" s="263" t="s">
        <v>211</v>
      </c>
      <c r="AU204" s="263" t="s">
        <v>81</v>
      </c>
      <c r="AV204" s="12" t="s">
        <v>81</v>
      </c>
      <c r="AW204" s="12" t="s">
        <v>35</v>
      </c>
      <c r="AX204" s="12" t="s">
        <v>79</v>
      </c>
      <c r="AY204" s="263" t="s">
        <v>123</v>
      </c>
    </row>
    <row r="205" s="1" customFormat="1" ht="25.5" customHeight="1">
      <c r="B205" s="45"/>
      <c r="C205" s="233" t="s">
        <v>462</v>
      </c>
      <c r="D205" s="233" t="s">
        <v>205</v>
      </c>
      <c r="E205" s="234" t="s">
        <v>463</v>
      </c>
      <c r="F205" s="235" t="s">
        <v>464</v>
      </c>
      <c r="G205" s="236" t="s">
        <v>219</v>
      </c>
      <c r="H205" s="237">
        <v>484</v>
      </c>
      <c r="I205" s="238"/>
      <c r="J205" s="239">
        <f>ROUND(I205*H205,2)</f>
        <v>0</v>
      </c>
      <c r="K205" s="235" t="s">
        <v>263</v>
      </c>
      <c r="L205" s="71"/>
      <c r="M205" s="240" t="s">
        <v>21</v>
      </c>
      <c r="N205" s="241" t="s">
        <v>42</v>
      </c>
      <c r="O205" s="46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3" t="s">
        <v>129</v>
      </c>
      <c r="AT205" s="23" t="s">
        <v>205</v>
      </c>
      <c r="AU205" s="23" t="s">
        <v>81</v>
      </c>
      <c r="AY205" s="23" t="s">
        <v>123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3" t="s">
        <v>79</v>
      </c>
      <c r="BK205" s="232">
        <f>ROUND(I205*H205,2)</f>
        <v>0</v>
      </c>
      <c r="BL205" s="23" t="s">
        <v>129</v>
      </c>
      <c r="BM205" s="23" t="s">
        <v>465</v>
      </c>
    </row>
    <row r="206" s="12" customFormat="1">
      <c r="B206" s="253"/>
      <c r="C206" s="254"/>
      <c r="D206" s="244" t="s">
        <v>211</v>
      </c>
      <c r="E206" s="255" t="s">
        <v>21</v>
      </c>
      <c r="F206" s="256" t="s">
        <v>221</v>
      </c>
      <c r="G206" s="254"/>
      <c r="H206" s="257">
        <v>484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AT206" s="263" t="s">
        <v>211</v>
      </c>
      <c r="AU206" s="263" t="s">
        <v>81</v>
      </c>
      <c r="AV206" s="12" t="s">
        <v>81</v>
      </c>
      <c r="AW206" s="12" t="s">
        <v>35</v>
      </c>
      <c r="AX206" s="12" t="s">
        <v>79</v>
      </c>
      <c r="AY206" s="263" t="s">
        <v>123</v>
      </c>
    </row>
    <row r="207" s="1" customFormat="1" ht="25.5" customHeight="1">
      <c r="B207" s="45"/>
      <c r="C207" s="233" t="s">
        <v>466</v>
      </c>
      <c r="D207" s="233" t="s">
        <v>205</v>
      </c>
      <c r="E207" s="234" t="s">
        <v>467</v>
      </c>
      <c r="F207" s="235" t="s">
        <v>468</v>
      </c>
      <c r="G207" s="236" t="s">
        <v>219</v>
      </c>
      <c r="H207" s="237">
        <v>484</v>
      </c>
      <c r="I207" s="238"/>
      <c r="J207" s="239">
        <f>ROUND(I207*H207,2)</f>
        <v>0</v>
      </c>
      <c r="K207" s="235" t="s">
        <v>209</v>
      </c>
      <c r="L207" s="71"/>
      <c r="M207" s="240" t="s">
        <v>21</v>
      </c>
      <c r="N207" s="241" t="s">
        <v>42</v>
      </c>
      <c r="O207" s="46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AR207" s="23" t="s">
        <v>129</v>
      </c>
      <c r="AT207" s="23" t="s">
        <v>205</v>
      </c>
      <c r="AU207" s="23" t="s">
        <v>81</v>
      </c>
      <c r="AY207" s="23" t="s">
        <v>123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23" t="s">
        <v>79</v>
      </c>
      <c r="BK207" s="232">
        <f>ROUND(I207*H207,2)</f>
        <v>0</v>
      </c>
      <c r="BL207" s="23" t="s">
        <v>129</v>
      </c>
      <c r="BM207" s="23" t="s">
        <v>469</v>
      </c>
    </row>
    <row r="208" s="12" customFormat="1">
      <c r="B208" s="253"/>
      <c r="C208" s="254"/>
      <c r="D208" s="244" t="s">
        <v>211</v>
      </c>
      <c r="E208" s="255" t="s">
        <v>21</v>
      </c>
      <c r="F208" s="256" t="s">
        <v>221</v>
      </c>
      <c r="G208" s="254"/>
      <c r="H208" s="257">
        <v>484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AT208" s="263" t="s">
        <v>211</v>
      </c>
      <c r="AU208" s="263" t="s">
        <v>81</v>
      </c>
      <c r="AV208" s="12" t="s">
        <v>81</v>
      </c>
      <c r="AW208" s="12" t="s">
        <v>35</v>
      </c>
      <c r="AX208" s="12" t="s">
        <v>79</v>
      </c>
      <c r="AY208" s="263" t="s">
        <v>123</v>
      </c>
    </row>
    <row r="209" s="1" customFormat="1" ht="38.25" customHeight="1">
      <c r="B209" s="45"/>
      <c r="C209" s="233" t="s">
        <v>470</v>
      </c>
      <c r="D209" s="233" t="s">
        <v>205</v>
      </c>
      <c r="E209" s="234" t="s">
        <v>471</v>
      </c>
      <c r="F209" s="235" t="s">
        <v>472</v>
      </c>
      <c r="G209" s="236" t="s">
        <v>219</v>
      </c>
      <c r="H209" s="237">
        <v>484</v>
      </c>
      <c r="I209" s="238"/>
      <c r="J209" s="239">
        <f>ROUND(I209*H209,2)</f>
        <v>0</v>
      </c>
      <c r="K209" s="235" t="s">
        <v>263</v>
      </c>
      <c r="L209" s="71"/>
      <c r="M209" s="240" t="s">
        <v>21</v>
      </c>
      <c r="N209" s="241" t="s">
        <v>42</v>
      </c>
      <c r="O209" s="46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AR209" s="23" t="s">
        <v>129</v>
      </c>
      <c r="AT209" s="23" t="s">
        <v>205</v>
      </c>
      <c r="AU209" s="23" t="s">
        <v>81</v>
      </c>
      <c r="AY209" s="23" t="s">
        <v>123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3" t="s">
        <v>79</v>
      </c>
      <c r="BK209" s="232">
        <f>ROUND(I209*H209,2)</f>
        <v>0</v>
      </c>
      <c r="BL209" s="23" t="s">
        <v>129</v>
      </c>
      <c r="BM209" s="23" t="s">
        <v>473</v>
      </c>
    </row>
    <row r="210" s="11" customFormat="1">
      <c r="B210" s="242"/>
      <c r="C210" s="243"/>
      <c r="D210" s="244" t="s">
        <v>211</v>
      </c>
      <c r="E210" s="245" t="s">
        <v>21</v>
      </c>
      <c r="F210" s="246" t="s">
        <v>259</v>
      </c>
      <c r="G210" s="243"/>
      <c r="H210" s="245" t="s">
        <v>21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AT210" s="252" t="s">
        <v>211</v>
      </c>
      <c r="AU210" s="252" t="s">
        <v>81</v>
      </c>
      <c r="AV210" s="11" t="s">
        <v>79</v>
      </c>
      <c r="AW210" s="11" t="s">
        <v>35</v>
      </c>
      <c r="AX210" s="11" t="s">
        <v>71</v>
      </c>
      <c r="AY210" s="252" t="s">
        <v>123</v>
      </c>
    </row>
    <row r="211" s="12" customFormat="1">
      <c r="B211" s="253"/>
      <c r="C211" s="254"/>
      <c r="D211" s="244" t="s">
        <v>211</v>
      </c>
      <c r="E211" s="255" t="s">
        <v>221</v>
      </c>
      <c r="F211" s="256" t="s">
        <v>222</v>
      </c>
      <c r="G211" s="254"/>
      <c r="H211" s="257">
        <v>484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AT211" s="263" t="s">
        <v>211</v>
      </c>
      <c r="AU211" s="263" t="s">
        <v>81</v>
      </c>
      <c r="AV211" s="12" t="s">
        <v>81</v>
      </c>
      <c r="AW211" s="12" t="s">
        <v>35</v>
      </c>
      <c r="AX211" s="12" t="s">
        <v>79</v>
      </c>
      <c r="AY211" s="263" t="s">
        <v>123</v>
      </c>
    </row>
    <row r="212" s="10" customFormat="1" ht="29.88" customHeight="1">
      <c r="B212" s="204"/>
      <c r="C212" s="205"/>
      <c r="D212" s="206" t="s">
        <v>70</v>
      </c>
      <c r="E212" s="218" t="s">
        <v>153</v>
      </c>
      <c r="F212" s="218" t="s">
        <v>474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f>SUM(P213:P250)</f>
        <v>0</v>
      </c>
      <c r="Q212" s="212"/>
      <c r="R212" s="213">
        <f>SUM(R213:R250)</f>
        <v>49.315919239999992</v>
      </c>
      <c r="S212" s="212"/>
      <c r="T212" s="214">
        <f>SUM(T213:T250)</f>
        <v>9.6799999999999997</v>
      </c>
      <c r="AR212" s="215" t="s">
        <v>79</v>
      </c>
      <c r="AT212" s="216" t="s">
        <v>70</v>
      </c>
      <c r="AU212" s="216" t="s">
        <v>79</v>
      </c>
      <c r="AY212" s="215" t="s">
        <v>123</v>
      </c>
      <c r="BK212" s="217">
        <f>SUM(BK213:BK250)</f>
        <v>0</v>
      </c>
    </row>
    <row r="213" s="1" customFormat="1" ht="25.5" customHeight="1">
      <c r="B213" s="45"/>
      <c r="C213" s="233" t="s">
        <v>475</v>
      </c>
      <c r="D213" s="233" t="s">
        <v>205</v>
      </c>
      <c r="E213" s="234" t="s">
        <v>476</v>
      </c>
      <c r="F213" s="235" t="s">
        <v>477</v>
      </c>
      <c r="G213" s="236" t="s">
        <v>160</v>
      </c>
      <c r="H213" s="237">
        <v>3</v>
      </c>
      <c r="I213" s="238"/>
      <c r="J213" s="239">
        <f>ROUND(I213*H213,2)</f>
        <v>0</v>
      </c>
      <c r="K213" s="235" t="s">
        <v>209</v>
      </c>
      <c r="L213" s="71"/>
      <c r="M213" s="240" t="s">
        <v>21</v>
      </c>
      <c r="N213" s="241" t="s">
        <v>42</v>
      </c>
      <c r="O213" s="46"/>
      <c r="P213" s="230">
        <f>O213*H213</f>
        <v>0</v>
      </c>
      <c r="Q213" s="230">
        <v>0.00069999999999999999</v>
      </c>
      <c r="R213" s="230">
        <f>Q213*H213</f>
        <v>0.0020999999999999999</v>
      </c>
      <c r="S213" s="230">
        <v>0</v>
      </c>
      <c r="T213" s="231">
        <f>S213*H213</f>
        <v>0</v>
      </c>
      <c r="AR213" s="23" t="s">
        <v>129</v>
      </c>
      <c r="AT213" s="23" t="s">
        <v>205</v>
      </c>
      <c r="AU213" s="23" t="s">
        <v>81</v>
      </c>
      <c r="AY213" s="23" t="s">
        <v>123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3" t="s">
        <v>79</v>
      </c>
      <c r="BK213" s="232">
        <f>ROUND(I213*H213,2)</f>
        <v>0</v>
      </c>
      <c r="BL213" s="23" t="s">
        <v>129</v>
      </c>
      <c r="BM213" s="23" t="s">
        <v>478</v>
      </c>
    </row>
    <row r="214" s="1" customFormat="1" ht="16.5" customHeight="1">
      <c r="B214" s="45"/>
      <c r="C214" s="220" t="s">
        <v>479</v>
      </c>
      <c r="D214" s="220" t="s">
        <v>125</v>
      </c>
      <c r="E214" s="221" t="s">
        <v>480</v>
      </c>
      <c r="F214" s="222" t="s">
        <v>481</v>
      </c>
      <c r="G214" s="223" t="s">
        <v>160</v>
      </c>
      <c r="H214" s="224">
        <v>2</v>
      </c>
      <c r="I214" s="225"/>
      <c r="J214" s="226">
        <f>ROUND(I214*H214,2)</f>
        <v>0</v>
      </c>
      <c r="K214" s="222" t="s">
        <v>209</v>
      </c>
      <c r="L214" s="227"/>
      <c r="M214" s="228" t="s">
        <v>21</v>
      </c>
      <c r="N214" s="229" t="s">
        <v>42</v>
      </c>
      <c r="O214" s="46"/>
      <c r="P214" s="230">
        <f>O214*H214</f>
        <v>0</v>
      </c>
      <c r="Q214" s="230">
        <v>0.0035999999999999999</v>
      </c>
      <c r="R214" s="230">
        <f>Q214*H214</f>
        <v>0.0071999999999999998</v>
      </c>
      <c r="S214" s="230">
        <v>0</v>
      </c>
      <c r="T214" s="231">
        <f>S214*H214</f>
        <v>0</v>
      </c>
      <c r="AR214" s="23" t="s">
        <v>128</v>
      </c>
      <c r="AT214" s="23" t="s">
        <v>125</v>
      </c>
      <c r="AU214" s="23" t="s">
        <v>81</v>
      </c>
      <c r="AY214" s="23" t="s">
        <v>123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3" t="s">
        <v>79</v>
      </c>
      <c r="BK214" s="232">
        <f>ROUND(I214*H214,2)</f>
        <v>0</v>
      </c>
      <c r="BL214" s="23" t="s">
        <v>129</v>
      </c>
      <c r="BM214" s="23" t="s">
        <v>482</v>
      </c>
    </row>
    <row r="215" s="1" customFormat="1" ht="16.5" customHeight="1">
      <c r="B215" s="45"/>
      <c r="C215" s="220" t="s">
        <v>213</v>
      </c>
      <c r="D215" s="220" t="s">
        <v>125</v>
      </c>
      <c r="E215" s="221" t="s">
        <v>483</v>
      </c>
      <c r="F215" s="222" t="s">
        <v>484</v>
      </c>
      <c r="G215" s="223" t="s">
        <v>160</v>
      </c>
      <c r="H215" s="224">
        <v>1</v>
      </c>
      <c r="I215" s="225"/>
      <c r="J215" s="226">
        <f>ROUND(I215*H215,2)</f>
        <v>0</v>
      </c>
      <c r="K215" s="222" t="s">
        <v>263</v>
      </c>
      <c r="L215" s="227"/>
      <c r="M215" s="228" t="s">
        <v>21</v>
      </c>
      <c r="N215" s="229" t="s">
        <v>42</v>
      </c>
      <c r="O215" s="46"/>
      <c r="P215" s="230">
        <f>O215*H215</f>
        <v>0</v>
      </c>
      <c r="Q215" s="230">
        <v>0.00059999999999999995</v>
      </c>
      <c r="R215" s="230">
        <f>Q215*H215</f>
        <v>0.00059999999999999995</v>
      </c>
      <c r="S215" s="230">
        <v>0</v>
      </c>
      <c r="T215" s="231">
        <f>S215*H215</f>
        <v>0</v>
      </c>
      <c r="AR215" s="23" t="s">
        <v>128</v>
      </c>
      <c r="AT215" s="23" t="s">
        <v>125</v>
      </c>
      <c r="AU215" s="23" t="s">
        <v>81</v>
      </c>
      <c r="AY215" s="23" t="s">
        <v>123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3" t="s">
        <v>79</v>
      </c>
      <c r="BK215" s="232">
        <f>ROUND(I215*H215,2)</f>
        <v>0</v>
      </c>
      <c r="BL215" s="23" t="s">
        <v>129</v>
      </c>
      <c r="BM215" s="23" t="s">
        <v>485</v>
      </c>
    </row>
    <row r="216" s="12" customFormat="1">
      <c r="B216" s="253"/>
      <c r="C216" s="254"/>
      <c r="D216" s="244" t="s">
        <v>211</v>
      </c>
      <c r="E216" s="254"/>
      <c r="F216" s="256" t="s">
        <v>486</v>
      </c>
      <c r="G216" s="254"/>
      <c r="H216" s="257">
        <v>1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211</v>
      </c>
      <c r="AU216" s="263" t="s">
        <v>81</v>
      </c>
      <c r="AV216" s="12" t="s">
        <v>81</v>
      </c>
      <c r="AW216" s="12" t="s">
        <v>6</v>
      </c>
      <c r="AX216" s="12" t="s">
        <v>79</v>
      </c>
      <c r="AY216" s="263" t="s">
        <v>123</v>
      </c>
    </row>
    <row r="217" s="1" customFormat="1" ht="16.5" customHeight="1">
      <c r="B217" s="45"/>
      <c r="C217" s="220" t="s">
        <v>487</v>
      </c>
      <c r="D217" s="220" t="s">
        <v>125</v>
      </c>
      <c r="E217" s="221" t="s">
        <v>488</v>
      </c>
      <c r="F217" s="222" t="s">
        <v>489</v>
      </c>
      <c r="G217" s="223" t="s">
        <v>160</v>
      </c>
      <c r="H217" s="224">
        <v>2</v>
      </c>
      <c r="I217" s="225"/>
      <c r="J217" s="226">
        <f>ROUND(I217*H217,2)</f>
        <v>0</v>
      </c>
      <c r="K217" s="222" t="s">
        <v>209</v>
      </c>
      <c r="L217" s="227"/>
      <c r="M217" s="228" t="s">
        <v>21</v>
      </c>
      <c r="N217" s="229" t="s">
        <v>42</v>
      </c>
      <c r="O217" s="46"/>
      <c r="P217" s="230">
        <f>O217*H217</f>
        <v>0</v>
      </c>
      <c r="Q217" s="230">
        <v>0.0061000000000000004</v>
      </c>
      <c r="R217" s="230">
        <f>Q217*H217</f>
        <v>0.012200000000000001</v>
      </c>
      <c r="S217" s="230">
        <v>0</v>
      </c>
      <c r="T217" s="231">
        <f>S217*H217</f>
        <v>0</v>
      </c>
      <c r="AR217" s="23" t="s">
        <v>128</v>
      </c>
      <c r="AT217" s="23" t="s">
        <v>125</v>
      </c>
      <c r="AU217" s="23" t="s">
        <v>81</v>
      </c>
      <c r="AY217" s="23" t="s">
        <v>123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3" t="s">
        <v>79</v>
      </c>
      <c r="BK217" s="232">
        <f>ROUND(I217*H217,2)</f>
        <v>0</v>
      </c>
      <c r="BL217" s="23" t="s">
        <v>129</v>
      </c>
      <c r="BM217" s="23" t="s">
        <v>490</v>
      </c>
    </row>
    <row r="218" s="1" customFormat="1" ht="16.5" customHeight="1">
      <c r="B218" s="45"/>
      <c r="C218" s="220" t="s">
        <v>491</v>
      </c>
      <c r="D218" s="220" t="s">
        <v>125</v>
      </c>
      <c r="E218" s="221" t="s">
        <v>492</v>
      </c>
      <c r="F218" s="222" t="s">
        <v>493</v>
      </c>
      <c r="G218" s="223" t="s">
        <v>160</v>
      </c>
      <c r="H218" s="224">
        <v>2</v>
      </c>
      <c r="I218" s="225"/>
      <c r="J218" s="226">
        <f>ROUND(I218*H218,2)</f>
        <v>0</v>
      </c>
      <c r="K218" s="222" t="s">
        <v>209</v>
      </c>
      <c r="L218" s="227"/>
      <c r="M218" s="228" t="s">
        <v>21</v>
      </c>
      <c r="N218" s="229" t="s">
        <v>42</v>
      </c>
      <c r="O218" s="46"/>
      <c r="P218" s="230">
        <f>O218*H218</f>
        <v>0</v>
      </c>
      <c r="Q218" s="230">
        <v>0.0030000000000000001</v>
      </c>
      <c r="R218" s="230">
        <f>Q218*H218</f>
        <v>0.0060000000000000001</v>
      </c>
      <c r="S218" s="230">
        <v>0</v>
      </c>
      <c r="T218" s="231">
        <f>S218*H218</f>
        <v>0</v>
      </c>
      <c r="AR218" s="23" t="s">
        <v>128</v>
      </c>
      <c r="AT218" s="23" t="s">
        <v>125</v>
      </c>
      <c r="AU218" s="23" t="s">
        <v>81</v>
      </c>
      <c r="AY218" s="23" t="s">
        <v>123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3" t="s">
        <v>79</v>
      </c>
      <c r="BK218" s="232">
        <f>ROUND(I218*H218,2)</f>
        <v>0</v>
      </c>
      <c r="BL218" s="23" t="s">
        <v>129</v>
      </c>
      <c r="BM218" s="23" t="s">
        <v>494</v>
      </c>
    </row>
    <row r="219" s="1" customFormat="1" ht="16.5" customHeight="1">
      <c r="B219" s="45"/>
      <c r="C219" s="220" t="s">
        <v>495</v>
      </c>
      <c r="D219" s="220" t="s">
        <v>125</v>
      </c>
      <c r="E219" s="221" t="s">
        <v>496</v>
      </c>
      <c r="F219" s="222" t="s">
        <v>497</v>
      </c>
      <c r="G219" s="223" t="s">
        <v>160</v>
      </c>
      <c r="H219" s="224">
        <v>2</v>
      </c>
      <c r="I219" s="225"/>
      <c r="J219" s="226">
        <f>ROUND(I219*H219,2)</f>
        <v>0</v>
      </c>
      <c r="K219" s="222" t="s">
        <v>209</v>
      </c>
      <c r="L219" s="227"/>
      <c r="M219" s="228" t="s">
        <v>21</v>
      </c>
      <c r="N219" s="229" t="s">
        <v>42</v>
      </c>
      <c r="O219" s="46"/>
      <c r="P219" s="230">
        <f>O219*H219</f>
        <v>0</v>
      </c>
      <c r="Q219" s="230">
        <v>0.00010000000000000001</v>
      </c>
      <c r="R219" s="230">
        <f>Q219*H219</f>
        <v>0.00020000000000000001</v>
      </c>
      <c r="S219" s="230">
        <v>0</v>
      </c>
      <c r="T219" s="231">
        <f>S219*H219</f>
        <v>0</v>
      </c>
      <c r="AR219" s="23" t="s">
        <v>128</v>
      </c>
      <c r="AT219" s="23" t="s">
        <v>125</v>
      </c>
      <c r="AU219" s="23" t="s">
        <v>81</v>
      </c>
      <c r="AY219" s="23" t="s">
        <v>123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3" t="s">
        <v>79</v>
      </c>
      <c r="BK219" s="232">
        <f>ROUND(I219*H219,2)</f>
        <v>0</v>
      </c>
      <c r="BL219" s="23" t="s">
        <v>129</v>
      </c>
      <c r="BM219" s="23" t="s">
        <v>498</v>
      </c>
    </row>
    <row r="220" s="1" customFormat="1" ht="25.5" customHeight="1">
      <c r="B220" s="45"/>
      <c r="C220" s="233" t="s">
        <v>499</v>
      </c>
      <c r="D220" s="233" t="s">
        <v>205</v>
      </c>
      <c r="E220" s="234" t="s">
        <v>500</v>
      </c>
      <c r="F220" s="235" t="s">
        <v>501</v>
      </c>
      <c r="G220" s="236" t="s">
        <v>208</v>
      </c>
      <c r="H220" s="237">
        <v>76.5</v>
      </c>
      <c r="I220" s="238"/>
      <c r="J220" s="239">
        <f>ROUND(I220*H220,2)</f>
        <v>0</v>
      </c>
      <c r="K220" s="235" t="s">
        <v>263</v>
      </c>
      <c r="L220" s="71"/>
      <c r="M220" s="240" t="s">
        <v>21</v>
      </c>
      <c r="N220" s="241" t="s">
        <v>42</v>
      </c>
      <c r="O220" s="46"/>
      <c r="P220" s="230">
        <f>O220*H220</f>
        <v>0</v>
      </c>
      <c r="Q220" s="230">
        <v>0.00020000000000000001</v>
      </c>
      <c r="R220" s="230">
        <f>Q220*H220</f>
        <v>0.015300000000000001</v>
      </c>
      <c r="S220" s="230">
        <v>0</v>
      </c>
      <c r="T220" s="231">
        <f>S220*H220</f>
        <v>0</v>
      </c>
      <c r="AR220" s="23" t="s">
        <v>129</v>
      </c>
      <c r="AT220" s="23" t="s">
        <v>205</v>
      </c>
      <c r="AU220" s="23" t="s">
        <v>81</v>
      </c>
      <c r="AY220" s="23" t="s">
        <v>123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3" t="s">
        <v>79</v>
      </c>
      <c r="BK220" s="232">
        <f>ROUND(I220*H220,2)</f>
        <v>0</v>
      </c>
      <c r="BL220" s="23" t="s">
        <v>129</v>
      </c>
      <c r="BM220" s="23" t="s">
        <v>502</v>
      </c>
    </row>
    <row r="221" s="11" customFormat="1">
      <c r="B221" s="242"/>
      <c r="C221" s="243"/>
      <c r="D221" s="244" t="s">
        <v>211</v>
      </c>
      <c r="E221" s="245" t="s">
        <v>21</v>
      </c>
      <c r="F221" s="246" t="s">
        <v>503</v>
      </c>
      <c r="G221" s="243"/>
      <c r="H221" s="245" t="s">
        <v>21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AT221" s="252" t="s">
        <v>211</v>
      </c>
      <c r="AU221" s="252" t="s">
        <v>81</v>
      </c>
      <c r="AV221" s="11" t="s">
        <v>79</v>
      </c>
      <c r="AW221" s="11" t="s">
        <v>35</v>
      </c>
      <c r="AX221" s="11" t="s">
        <v>71</v>
      </c>
      <c r="AY221" s="252" t="s">
        <v>123</v>
      </c>
    </row>
    <row r="222" s="12" customFormat="1">
      <c r="B222" s="253"/>
      <c r="C222" s="254"/>
      <c r="D222" s="244" t="s">
        <v>211</v>
      </c>
      <c r="E222" s="255" t="s">
        <v>232</v>
      </c>
      <c r="F222" s="256" t="s">
        <v>504</v>
      </c>
      <c r="G222" s="254"/>
      <c r="H222" s="257">
        <v>76.5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AT222" s="263" t="s">
        <v>211</v>
      </c>
      <c r="AU222" s="263" t="s">
        <v>81</v>
      </c>
      <c r="AV222" s="12" t="s">
        <v>81</v>
      </c>
      <c r="AW222" s="12" t="s">
        <v>35</v>
      </c>
      <c r="AX222" s="12" t="s">
        <v>79</v>
      </c>
      <c r="AY222" s="263" t="s">
        <v>123</v>
      </c>
    </row>
    <row r="223" s="1" customFormat="1" ht="25.5" customHeight="1">
      <c r="B223" s="45"/>
      <c r="C223" s="233" t="s">
        <v>505</v>
      </c>
      <c r="D223" s="233" t="s">
        <v>205</v>
      </c>
      <c r="E223" s="234" t="s">
        <v>506</v>
      </c>
      <c r="F223" s="235" t="s">
        <v>507</v>
      </c>
      <c r="G223" s="236" t="s">
        <v>219</v>
      </c>
      <c r="H223" s="237">
        <v>1</v>
      </c>
      <c r="I223" s="238"/>
      <c r="J223" s="239">
        <f>ROUND(I223*H223,2)</f>
        <v>0</v>
      </c>
      <c r="K223" s="235" t="s">
        <v>263</v>
      </c>
      <c r="L223" s="71"/>
      <c r="M223" s="240" t="s">
        <v>21</v>
      </c>
      <c r="N223" s="241" t="s">
        <v>42</v>
      </c>
      <c r="O223" s="46"/>
      <c r="P223" s="230">
        <f>O223*H223</f>
        <v>0</v>
      </c>
      <c r="Q223" s="230">
        <v>0.0016000000000000001</v>
      </c>
      <c r="R223" s="230">
        <f>Q223*H223</f>
        <v>0.0016000000000000001</v>
      </c>
      <c r="S223" s="230">
        <v>0</v>
      </c>
      <c r="T223" s="231">
        <f>S223*H223</f>
        <v>0</v>
      </c>
      <c r="AR223" s="23" t="s">
        <v>129</v>
      </c>
      <c r="AT223" s="23" t="s">
        <v>205</v>
      </c>
      <c r="AU223" s="23" t="s">
        <v>81</v>
      </c>
      <c r="AY223" s="23" t="s">
        <v>123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3" t="s">
        <v>79</v>
      </c>
      <c r="BK223" s="232">
        <f>ROUND(I223*H223,2)</f>
        <v>0</v>
      </c>
      <c r="BL223" s="23" t="s">
        <v>129</v>
      </c>
      <c r="BM223" s="23" t="s">
        <v>508</v>
      </c>
    </row>
    <row r="224" s="12" customFormat="1">
      <c r="B224" s="253"/>
      <c r="C224" s="254"/>
      <c r="D224" s="244" t="s">
        <v>211</v>
      </c>
      <c r="E224" s="255" t="s">
        <v>21</v>
      </c>
      <c r="F224" s="256" t="s">
        <v>79</v>
      </c>
      <c r="G224" s="254"/>
      <c r="H224" s="257">
        <v>1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AT224" s="263" t="s">
        <v>211</v>
      </c>
      <c r="AU224" s="263" t="s">
        <v>81</v>
      </c>
      <c r="AV224" s="12" t="s">
        <v>81</v>
      </c>
      <c r="AW224" s="12" t="s">
        <v>35</v>
      </c>
      <c r="AX224" s="12" t="s">
        <v>79</v>
      </c>
      <c r="AY224" s="263" t="s">
        <v>123</v>
      </c>
    </row>
    <row r="225" s="1" customFormat="1" ht="16.5" customHeight="1">
      <c r="B225" s="45"/>
      <c r="C225" s="220" t="s">
        <v>509</v>
      </c>
      <c r="D225" s="220" t="s">
        <v>125</v>
      </c>
      <c r="E225" s="221" t="s">
        <v>510</v>
      </c>
      <c r="F225" s="222" t="s">
        <v>511</v>
      </c>
      <c r="G225" s="223" t="s">
        <v>208</v>
      </c>
      <c r="H225" s="224">
        <v>25.440000000000001</v>
      </c>
      <c r="I225" s="225"/>
      <c r="J225" s="226">
        <f>ROUND(I225*H225,2)</f>
        <v>0</v>
      </c>
      <c r="K225" s="222" t="s">
        <v>21</v>
      </c>
      <c r="L225" s="227"/>
      <c r="M225" s="228" t="s">
        <v>21</v>
      </c>
      <c r="N225" s="229" t="s">
        <v>42</v>
      </c>
      <c r="O225" s="46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3" t="s">
        <v>128</v>
      </c>
      <c r="AT225" s="23" t="s">
        <v>125</v>
      </c>
      <c r="AU225" s="23" t="s">
        <v>81</v>
      </c>
      <c r="AY225" s="23" t="s">
        <v>123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3" t="s">
        <v>79</v>
      </c>
      <c r="BK225" s="232">
        <f>ROUND(I225*H225,2)</f>
        <v>0</v>
      </c>
      <c r="BL225" s="23" t="s">
        <v>129</v>
      </c>
      <c r="BM225" s="23" t="s">
        <v>512</v>
      </c>
    </row>
    <row r="226" s="11" customFormat="1">
      <c r="B226" s="242"/>
      <c r="C226" s="243"/>
      <c r="D226" s="244" t="s">
        <v>211</v>
      </c>
      <c r="E226" s="245" t="s">
        <v>21</v>
      </c>
      <c r="F226" s="246" t="s">
        <v>503</v>
      </c>
      <c r="G226" s="243"/>
      <c r="H226" s="245" t="s">
        <v>21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AT226" s="252" t="s">
        <v>211</v>
      </c>
      <c r="AU226" s="252" t="s">
        <v>81</v>
      </c>
      <c r="AV226" s="11" t="s">
        <v>79</v>
      </c>
      <c r="AW226" s="11" t="s">
        <v>35</v>
      </c>
      <c r="AX226" s="11" t="s">
        <v>71</v>
      </c>
      <c r="AY226" s="252" t="s">
        <v>123</v>
      </c>
    </row>
    <row r="227" s="12" customFormat="1">
      <c r="B227" s="253"/>
      <c r="C227" s="254"/>
      <c r="D227" s="244" t="s">
        <v>211</v>
      </c>
      <c r="E227" s="255" t="s">
        <v>21</v>
      </c>
      <c r="F227" s="256" t="s">
        <v>513</v>
      </c>
      <c r="G227" s="254"/>
      <c r="H227" s="257">
        <v>25.440000000000001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AT227" s="263" t="s">
        <v>211</v>
      </c>
      <c r="AU227" s="263" t="s">
        <v>81</v>
      </c>
      <c r="AV227" s="12" t="s">
        <v>81</v>
      </c>
      <c r="AW227" s="12" t="s">
        <v>35</v>
      </c>
      <c r="AX227" s="12" t="s">
        <v>79</v>
      </c>
      <c r="AY227" s="263" t="s">
        <v>123</v>
      </c>
    </row>
    <row r="228" s="1" customFormat="1" ht="25.5" customHeight="1">
      <c r="B228" s="45"/>
      <c r="C228" s="233" t="s">
        <v>514</v>
      </c>
      <c r="D228" s="233" t="s">
        <v>205</v>
      </c>
      <c r="E228" s="234" t="s">
        <v>515</v>
      </c>
      <c r="F228" s="235" t="s">
        <v>516</v>
      </c>
      <c r="G228" s="236" t="s">
        <v>208</v>
      </c>
      <c r="H228" s="237">
        <v>101.94</v>
      </c>
      <c r="I228" s="238"/>
      <c r="J228" s="239">
        <f>ROUND(I228*H228,2)</f>
        <v>0</v>
      </c>
      <c r="K228" s="235" t="s">
        <v>263</v>
      </c>
      <c r="L228" s="71"/>
      <c r="M228" s="240" t="s">
        <v>21</v>
      </c>
      <c r="N228" s="241" t="s">
        <v>42</v>
      </c>
      <c r="O228" s="46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AR228" s="23" t="s">
        <v>129</v>
      </c>
      <c r="AT228" s="23" t="s">
        <v>205</v>
      </c>
      <c r="AU228" s="23" t="s">
        <v>81</v>
      </c>
      <c r="AY228" s="23" t="s">
        <v>123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23" t="s">
        <v>79</v>
      </c>
      <c r="BK228" s="232">
        <f>ROUND(I228*H228,2)</f>
        <v>0</v>
      </c>
      <c r="BL228" s="23" t="s">
        <v>129</v>
      </c>
      <c r="BM228" s="23" t="s">
        <v>517</v>
      </c>
    </row>
    <row r="229" s="12" customFormat="1">
      <c r="B229" s="253"/>
      <c r="C229" s="254"/>
      <c r="D229" s="244" t="s">
        <v>211</v>
      </c>
      <c r="E229" s="255" t="s">
        <v>21</v>
      </c>
      <c r="F229" s="256" t="s">
        <v>518</v>
      </c>
      <c r="G229" s="254"/>
      <c r="H229" s="257">
        <v>101.94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AT229" s="263" t="s">
        <v>211</v>
      </c>
      <c r="AU229" s="263" t="s">
        <v>81</v>
      </c>
      <c r="AV229" s="12" t="s">
        <v>81</v>
      </c>
      <c r="AW229" s="12" t="s">
        <v>35</v>
      </c>
      <c r="AX229" s="12" t="s">
        <v>79</v>
      </c>
      <c r="AY229" s="263" t="s">
        <v>123</v>
      </c>
    </row>
    <row r="230" s="1" customFormat="1" ht="38.25" customHeight="1">
      <c r="B230" s="45"/>
      <c r="C230" s="233" t="s">
        <v>519</v>
      </c>
      <c r="D230" s="233" t="s">
        <v>205</v>
      </c>
      <c r="E230" s="234" t="s">
        <v>520</v>
      </c>
      <c r="F230" s="235" t="s">
        <v>521</v>
      </c>
      <c r="G230" s="236" t="s">
        <v>208</v>
      </c>
      <c r="H230" s="237">
        <v>107.16</v>
      </c>
      <c r="I230" s="238"/>
      <c r="J230" s="239">
        <f>ROUND(I230*H230,2)</f>
        <v>0</v>
      </c>
      <c r="K230" s="235" t="s">
        <v>209</v>
      </c>
      <c r="L230" s="71"/>
      <c r="M230" s="240" t="s">
        <v>21</v>
      </c>
      <c r="N230" s="241" t="s">
        <v>42</v>
      </c>
      <c r="O230" s="46"/>
      <c r="P230" s="230">
        <f>O230*H230</f>
        <v>0</v>
      </c>
      <c r="Q230" s="230">
        <v>0.071900000000000006</v>
      </c>
      <c r="R230" s="230">
        <f>Q230*H230</f>
        <v>7.7048040000000002</v>
      </c>
      <c r="S230" s="230">
        <v>0</v>
      </c>
      <c r="T230" s="231">
        <f>S230*H230</f>
        <v>0</v>
      </c>
      <c r="AR230" s="23" t="s">
        <v>129</v>
      </c>
      <c r="AT230" s="23" t="s">
        <v>205</v>
      </c>
      <c r="AU230" s="23" t="s">
        <v>81</v>
      </c>
      <c r="AY230" s="23" t="s">
        <v>123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3" t="s">
        <v>79</v>
      </c>
      <c r="BK230" s="232">
        <f>ROUND(I230*H230,2)</f>
        <v>0</v>
      </c>
      <c r="BL230" s="23" t="s">
        <v>129</v>
      </c>
      <c r="BM230" s="23" t="s">
        <v>522</v>
      </c>
    </row>
    <row r="231" s="11" customFormat="1">
      <c r="B231" s="242"/>
      <c r="C231" s="243"/>
      <c r="D231" s="244" t="s">
        <v>211</v>
      </c>
      <c r="E231" s="245" t="s">
        <v>21</v>
      </c>
      <c r="F231" s="246" t="s">
        <v>523</v>
      </c>
      <c r="G231" s="243"/>
      <c r="H231" s="245" t="s">
        <v>21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AT231" s="252" t="s">
        <v>211</v>
      </c>
      <c r="AU231" s="252" t="s">
        <v>81</v>
      </c>
      <c r="AV231" s="11" t="s">
        <v>79</v>
      </c>
      <c r="AW231" s="11" t="s">
        <v>35</v>
      </c>
      <c r="AX231" s="11" t="s">
        <v>71</v>
      </c>
      <c r="AY231" s="252" t="s">
        <v>123</v>
      </c>
    </row>
    <row r="232" s="12" customFormat="1">
      <c r="B232" s="253"/>
      <c r="C232" s="254"/>
      <c r="D232" s="244" t="s">
        <v>211</v>
      </c>
      <c r="E232" s="255" t="s">
        <v>235</v>
      </c>
      <c r="F232" s="256" t="s">
        <v>524</v>
      </c>
      <c r="G232" s="254"/>
      <c r="H232" s="257">
        <v>107.16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AT232" s="263" t="s">
        <v>211</v>
      </c>
      <c r="AU232" s="263" t="s">
        <v>81</v>
      </c>
      <c r="AV232" s="12" t="s">
        <v>81</v>
      </c>
      <c r="AW232" s="12" t="s">
        <v>35</v>
      </c>
      <c r="AX232" s="12" t="s">
        <v>79</v>
      </c>
      <c r="AY232" s="263" t="s">
        <v>123</v>
      </c>
    </row>
    <row r="233" s="1" customFormat="1" ht="16.5" customHeight="1">
      <c r="B233" s="45"/>
      <c r="C233" s="220" t="s">
        <v>525</v>
      </c>
      <c r="D233" s="220" t="s">
        <v>125</v>
      </c>
      <c r="E233" s="221" t="s">
        <v>526</v>
      </c>
      <c r="F233" s="222" t="s">
        <v>527</v>
      </c>
      <c r="G233" s="223" t="s">
        <v>314</v>
      </c>
      <c r="H233" s="224">
        <v>4.2859999999999996</v>
      </c>
      <c r="I233" s="225"/>
      <c r="J233" s="226">
        <f>ROUND(I233*H233,2)</f>
        <v>0</v>
      </c>
      <c r="K233" s="222" t="s">
        <v>209</v>
      </c>
      <c r="L233" s="227"/>
      <c r="M233" s="228" t="s">
        <v>21</v>
      </c>
      <c r="N233" s="229" t="s">
        <v>42</v>
      </c>
      <c r="O233" s="46"/>
      <c r="P233" s="230">
        <f>O233*H233</f>
        <v>0</v>
      </c>
      <c r="Q233" s="230">
        <v>1</v>
      </c>
      <c r="R233" s="230">
        <f>Q233*H233</f>
        <v>4.2859999999999996</v>
      </c>
      <c r="S233" s="230">
        <v>0</v>
      </c>
      <c r="T233" s="231">
        <f>S233*H233</f>
        <v>0</v>
      </c>
      <c r="AR233" s="23" t="s">
        <v>128</v>
      </c>
      <c r="AT233" s="23" t="s">
        <v>125</v>
      </c>
      <c r="AU233" s="23" t="s">
        <v>81</v>
      </c>
      <c r="AY233" s="23" t="s">
        <v>123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3" t="s">
        <v>79</v>
      </c>
      <c r="BK233" s="232">
        <f>ROUND(I233*H233,2)</f>
        <v>0</v>
      </c>
      <c r="BL233" s="23" t="s">
        <v>129</v>
      </c>
      <c r="BM233" s="23" t="s">
        <v>528</v>
      </c>
    </row>
    <row r="234" s="12" customFormat="1">
      <c r="B234" s="253"/>
      <c r="C234" s="254"/>
      <c r="D234" s="244" t="s">
        <v>211</v>
      </c>
      <c r="E234" s="255" t="s">
        <v>21</v>
      </c>
      <c r="F234" s="256" t="s">
        <v>529</v>
      </c>
      <c r="G234" s="254"/>
      <c r="H234" s="257">
        <v>4.2859999999999996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211</v>
      </c>
      <c r="AU234" s="263" t="s">
        <v>81</v>
      </c>
      <c r="AV234" s="12" t="s">
        <v>81</v>
      </c>
      <c r="AW234" s="12" t="s">
        <v>35</v>
      </c>
      <c r="AX234" s="12" t="s">
        <v>79</v>
      </c>
      <c r="AY234" s="263" t="s">
        <v>123</v>
      </c>
    </row>
    <row r="235" s="1" customFormat="1" ht="38.25" customHeight="1">
      <c r="B235" s="45"/>
      <c r="C235" s="233" t="s">
        <v>530</v>
      </c>
      <c r="D235" s="233" t="s">
        <v>205</v>
      </c>
      <c r="E235" s="234" t="s">
        <v>531</v>
      </c>
      <c r="F235" s="235" t="s">
        <v>532</v>
      </c>
      <c r="G235" s="236" t="s">
        <v>208</v>
      </c>
      <c r="H235" s="237">
        <v>92.359999999999999</v>
      </c>
      <c r="I235" s="238"/>
      <c r="J235" s="239">
        <f>ROUND(I235*H235,2)</f>
        <v>0</v>
      </c>
      <c r="K235" s="235" t="s">
        <v>209</v>
      </c>
      <c r="L235" s="71"/>
      <c r="M235" s="240" t="s">
        <v>21</v>
      </c>
      <c r="N235" s="241" t="s">
        <v>42</v>
      </c>
      <c r="O235" s="46"/>
      <c r="P235" s="230">
        <f>O235*H235</f>
        <v>0</v>
      </c>
      <c r="Q235" s="230">
        <v>0.15540000000000001</v>
      </c>
      <c r="R235" s="230">
        <f>Q235*H235</f>
        <v>14.352744000000001</v>
      </c>
      <c r="S235" s="230">
        <v>0</v>
      </c>
      <c r="T235" s="231">
        <f>S235*H235</f>
        <v>0</v>
      </c>
      <c r="AR235" s="23" t="s">
        <v>129</v>
      </c>
      <c r="AT235" s="23" t="s">
        <v>205</v>
      </c>
      <c r="AU235" s="23" t="s">
        <v>81</v>
      </c>
      <c r="AY235" s="23" t="s">
        <v>123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3" t="s">
        <v>79</v>
      </c>
      <c r="BK235" s="232">
        <f>ROUND(I235*H235,2)</f>
        <v>0</v>
      </c>
      <c r="BL235" s="23" t="s">
        <v>129</v>
      </c>
      <c r="BM235" s="23" t="s">
        <v>533</v>
      </c>
    </row>
    <row r="236" s="11" customFormat="1">
      <c r="B236" s="242"/>
      <c r="C236" s="243"/>
      <c r="D236" s="244" t="s">
        <v>211</v>
      </c>
      <c r="E236" s="245" t="s">
        <v>21</v>
      </c>
      <c r="F236" s="246" t="s">
        <v>283</v>
      </c>
      <c r="G236" s="243"/>
      <c r="H236" s="245" t="s">
        <v>21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211</v>
      </c>
      <c r="AU236" s="252" t="s">
        <v>81</v>
      </c>
      <c r="AV236" s="11" t="s">
        <v>79</v>
      </c>
      <c r="AW236" s="11" t="s">
        <v>35</v>
      </c>
      <c r="AX236" s="11" t="s">
        <v>71</v>
      </c>
      <c r="AY236" s="252" t="s">
        <v>123</v>
      </c>
    </row>
    <row r="237" s="12" customFormat="1">
      <c r="B237" s="253"/>
      <c r="C237" s="254"/>
      <c r="D237" s="244" t="s">
        <v>211</v>
      </c>
      <c r="E237" s="255" t="s">
        <v>239</v>
      </c>
      <c r="F237" s="256" t="s">
        <v>534</v>
      </c>
      <c r="G237" s="254"/>
      <c r="H237" s="257">
        <v>92.359999999999999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AT237" s="263" t="s">
        <v>211</v>
      </c>
      <c r="AU237" s="263" t="s">
        <v>81</v>
      </c>
      <c r="AV237" s="12" t="s">
        <v>81</v>
      </c>
      <c r="AW237" s="12" t="s">
        <v>35</v>
      </c>
      <c r="AX237" s="12" t="s">
        <v>71</v>
      </c>
      <c r="AY237" s="263" t="s">
        <v>123</v>
      </c>
    </row>
    <row r="238" s="13" customFormat="1">
      <c r="B238" s="268"/>
      <c r="C238" s="269"/>
      <c r="D238" s="244" t="s">
        <v>211</v>
      </c>
      <c r="E238" s="270" t="s">
        <v>21</v>
      </c>
      <c r="F238" s="271" t="s">
        <v>285</v>
      </c>
      <c r="G238" s="269"/>
      <c r="H238" s="272">
        <v>92.359999999999999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AT238" s="278" t="s">
        <v>211</v>
      </c>
      <c r="AU238" s="278" t="s">
        <v>81</v>
      </c>
      <c r="AV238" s="13" t="s">
        <v>129</v>
      </c>
      <c r="AW238" s="13" t="s">
        <v>35</v>
      </c>
      <c r="AX238" s="13" t="s">
        <v>79</v>
      </c>
      <c r="AY238" s="278" t="s">
        <v>123</v>
      </c>
    </row>
    <row r="239" s="1" customFormat="1" ht="16.5" customHeight="1">
      <c r="B239" s="45"/>
      <c r="C239" s="220" t="s">
        <v>535</v>
      </c>
      <c r="D239" s="220" t="s">
        <v>125</v>
      </c>
      <c r="E239" s="221" t="s">
        <v>536</v>
      </c>
      <c r="F239" s="222" t="s">
        <v>537</v>
      </c>
      <c r="G239" s="223" t="s">
        <v>160</v>
      </c>
      <c r="H239" s="224">
        <v>92.359999999999999</v>
      </c>
      <c r="I239" s="225"/>
      <c r="J239" s="226">
        <f>ROUND(I239*H239,2)</f>
        <v>0</v>
      </c>
      <c r="K239" s="222" t="s">
        <v>21</v>
      </c>
      <c r="L239" s="227"/>
      <c r="M239" s="228" t="s">
        <v>21</v>
      </c>
      <c r="N239" s="229" t="s">
        <v>42</v>
      </c>
      <c r="O239" s="46"/>
      <c r="P239" s="230">
        <f>O239*H239</f>
        <v>0</v>
      </c>
      <c r="Q239" s="230">
        <v>0.10199999999999999</v>
      </c>
      <c r="R239" s="230">
        <f>Q239*H239</f>
        <v>9.4207199999999993</v>
      </c>
      <c r="S239" s="230">
        <v>0</v>
      </c>
      <c r="T239" s="231">
        <f>S239*H239</f>
        <v>0</v>
      </c>
      <c r="AR239" s="23" t="s">
        <v>128</v>
      </c>
      <c r="AT239" s="23" t="s">
        <v>125</v>
      </c>
      <c r="AU239" s="23" t="s">
        <v>81</v>
      </c>
      <c r="AY239" s="23" t="s">
        <v>123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3" t="s">
        <v>79</v>
      </c>
      <c r="BK239" s="232">
        <f>ROUND(I239*H239,2)</f>
        <v>0</v>
      </c>
      <c r="BL239" s="23" t="s">
        <v>129</v>
      </c>
      <c r="BM239" s="23" t="s">
        <v>538</v>
      </c>
    </row>
    <row r="240" s="12" customFormat="1">
      <c r="B240" s="253"/>
      <c r="C240" s="254"/>
      <c r="D240" s="244" t="s">
        <v>211</v>
      </c>
      <c r="E240" s="255" t="s">
        <v>21</v>
      </c>
      <c r="F240" s="256" t="s">
        <v>239</v>
      </c>
      <c r="G240" s="254"/>
      <c r="H240" s="257">
        <v>92.359999999999999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AT240" s="263" t="s">
        <v>211</v>
      </c>
      <c r="AU240" s="263" t="s">
        <v>81</v>
      </c>
      <c r="AV240" s="12" t="s">
        <v>81</v>
      </c>
      <c r="AW240" s="12" t="s">
        <v>35</v>
      </c>
      <c r="AX240" s="12" t="s">
        <v>79</v>
      </c>
      <c r="AY240" s="263" t="s">
        <v>123</v>
      </c>
    </row>
    <row r="241" s="1" customFormat="1" ht="25.5" customHeight="1">
      <c r="B241" s="45"/>
      <c r="C241" s="233" t="s">
        <v>539</v>
      </c>
      <c r="D241" s="233" t="s">
        <v>205</v>
      </c>
      <c r="E241" s="234" t="s">
        <v>540</v>
      </c>
      <c r="F241" s="235" t="s">
        <v>541</v>
      </c>
      <c r="G241" s="236" t="s">
        <v>224</v>
      </c>
      <c r="H241" s="237">
        <v>5.9859999999999998</v>
      </c>
      <c r="I241" s="238"/>
      <c r="J241" s="239">
        <f>ROUND(I241*H241,2)</f>
        <v>0</v>
      </c>
      <c r="K241" s="235" t="s">
        <v>209</v>
      </c>
      <c r="L241" s="71"/>
      <c r="M241" s="240" t="s">
        <v>21</v>
      </c>
      <c r="N241" s="241" t="s">
        <v>42</v>
      </c>
      <c r="O241" s="46"/>
      <c r="P241" s="230">
        <f>O241*H241</f>
        <v>0</v>
      </c>
      <c r="Q241" s="230">
        <v>2.2563399999999998</v>
      </c>
      <c r="R241" s="230">
        <f>Q241*H241</f>
        <v>13.506451239999999</v>
      </c>
      <c r="S241" s="230">
        <v>0</v>
      </c>
      <c r="T241" s="231">
        <f>S241*H241</f>
        <v>0</v>
      </c>
      <c r="AR241" s="23" t="s">
        <v>129</v>
      </c>
      <c r="AT241" s="23" t="s">
        <v>205</v>
      </c>
      <c r="AU241" s="23" t="s">
        <v>81</v>
      </c>
      <c r="AY241" s="23" t="s">
        <v>123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3" t="s">
        <v>79</v>
      </c>
      <c r="BK241" s="232">
        <f>ROUND(I241*H241,2)</f>
        <v>0</v>
      </c>
      <c r="BL241" s="23" t="s">
        <v>129</v>
      </c>
      <c r="BM241" s="23" t="s">
        <v>542</v>
      </c>
    </row>
    <row r="242" s="12" customFormat="1">
      <c r="B242" s="253"/>
      <c r="C242" s="254"/>
      <c r="D242" s="244" t="s">
        <v>211</v>
      </c>
      <c r="E242" s="255" t="s">
        <v>21</v>
      </c>
      <c r="F242" s="256" t="s">
        <v>543</v>
      </c>
      <c r="G242" s="254"/>
      <c r="H242" s="257">
        <v>5.9859999999999998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AT242" s="263" t="s">
        <v>211</v>
      </c>
      <c r="AU242" s="263" t="s">
        <v>81</v>
      </c>
      <c r="AV242" s="12" t="s">
        <v>81</v>
      </c>
      <c r="AW242" s="12" t="s">
        <v>35</v>
      </c>
      <c r="AX242" s="12" t="s">
        <v>79</v>
      </c>
      <c r="AY242" s="263" t="s">
        <v>123</v>
      </c>
    </row>
    <row r="243" s="1" customFormat="1" ht="25.5" customHeight="1">
      <c r="B243" s="45"/>
      <c r="C243" s="233" t="s">
        <v>544</v>
      </c>
      <c r="D243" s="233" t="s">
        <v>205</v>
      </c>
      <c r="E243" s="234" t="s">
        <v>545</v>
      </c>
      <c r="F243" s="235" t="s">
        <v>546</v>
      </c>
      <c r="G243" s="236" t="s">
        <v>208</v>
      </c>
      <c r="H243" s="237">
        <v>35.5</v>
      </c>
      <c r="I243" s="238"/>
      <c r="J243" s="239">
        <f>ROUND(I243*H243,2)</f>
        <v>0</v>
      </c>
      <c r="K243" s="235" t="s">
        <v>21</v>
      </c>
      <c r="L243" s="71"/>
      <c r="M243" s="240" t="s">
        <v>21</v>
      </c>
      <c r="N243" s="241" t="s">
        <v>42</v>
      </c>
      <c r="O243" s="46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3" t="s">
        <v>129</v>
      </c>
      <c r="AT243" s="23" t="s">
        <v>205</v>
      </c>
      <c r="AU243" s="23" t="s">
        <v>81</v>
      </c>
      <c r="AY243" s="23" t="s">
        <v>123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3" t="s">
        <v>79</v>
      </c>
      <c r="BK243" s="232">
        <f>ROUND(I243*H243,2)</f>
        <v>0</v>
      </c>
      <c r="BL243" s="23" t="s">
        <v>129</v>
      </c>
      <c r="BM243" s="23" t="s">
        <v>547</v>
      </c>
    </row>
    <row r="244" s="11" customFormat="1">
      <c r="B244" s="242"/>
      <c r="C244" s="243"/>
      <c r="D244" s="244" t="s">
        <v>211</v>
      </c>
      <c r="E244" s="245" t="s">
        <v>21</v>
      </c>
      <c r="F244" s="246" t="s">
        <v>259</v>
      </c>
      <c r="G244" s="243"/>
      <c r="H244" s="245" t="s">
        <v>21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AT244" s="252" t="s">
        <v>211</v>
      </c>
      <c r="AU244" s="252" t="s">
        <v>81</v>
      </c>
      <c r="AV244" s="11" t="s">
        <v>79</v>
      </c>
      <c r="AW244" s="11" t="s">
        <v>35</v>
      </c>
      <c r="AX244" s="11" t="s">
        <v>71</v>
      </c>
      <c r="AY244" s="252" t="s">
        <v>123</v>
      </c>
    </row>
    <row r="245" s="12" customFormat="1">
      <c r="B245" s="253"/>
      <c r="C245" s="254"/>
      <c r="D245" s="244" t="s">
        <v>211</v>
      </c>
      <c r="E245" s="255" t="s">
        <v>21</v>
      </c>
      <c r="F245" s="256" t="s">
        <v>548</v>
      </c>
      <c r="G245" s="254"/>
      <c r="H245" s="257">
        <v>35.5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AT245" s="263" t="s">
        <v>211</v>
      </c>
      <c r="AU245" s="263" t="s">
        <v>81</v>
      </c>
      <c r="AV245" s="12" t="s">
        <v>81</v>
      </c>
      <c r="AW245" s="12" t="s">
        <v>35</v>
      </c>
      <c r="AX245" s="12" t="s">
        <v>79</v>
      </c>
      <c r="AY245" s="263" t="s">
        <v>123</v>
      </c>
    </row>
    <row r="246" s="1" customFormat="1" ht="25.5" customHeight="1">
      <c r="B246" s="45"/>
      <c r="C246" s="233" t="s">
        <v>549</v>
      </c>
      <c r="D246" s="233" t="s">
        <v>205</v>
      </c>
      <c r="E246" s="234" t="s">
        <v>550</v>
      </c>
      <c r="F246" s="235" t="s">
        <v>551</v>
      </c>
      <c r="G246" s="236" t="s">
        <v>208</v>
      </c>
      <c r="H246" s="237">
        <v>35.5</v>
      </c>
      <c r="I246" s="238"/>
      <c r="J246" s="239">
        <f>ROUND(I246*H246,2)</f>
        <v>0</v>
      </c>
      <c r="K246" s="235" t="s">
        <v>209</v>
      </c>
      <c r="L246" s="71"/>
      <c r="M246" s="240" t="s">
        <v>21</v>
      </c>
      <c r="N246" s="241" t="s">
        <v>42</v>
      </c>
      <c r="O246" s="46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3" t="s">
        <v>129</v>
      </c>
      <c r="AT246" s="23" t="s">
        <v>205</v>
      </c>
      <c r="AU246" s="23" t="s">
        <v>81</v>
      </c>
      <c r="AY246" s="23" t="s">
        <v>123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3" t="s">
        <v>79</v>
      </c>
      <c r="BK246" s="232">
        <f>ROUND(I246*H246,2)</f>
        <v>0</v>
      </c>
      <c r="BL246" s="23" t="s">
        <v>129</v>
      </c>
      <c r="BM246" s="23" t="s">
        <v>552</v>
      </c>
    </row>
    <row r="247" s="11" customFormat="1">
      <c r="B247" s="242"/>
      <c r="C247" s="243"/>
      <c r="D247" s="244" t="s">
        <v>211</v>
      </c>
      <c r="E247" s="245" t="s">
        <v>21</v>
      </c>
      <c r="F247" s="246" t="s">
        <v>259</v>
      </c>
      <c r="G247" s="243"/>
      <c r="H247" s="245" t="s">
        <v>21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211</v>
      </c>
      <c r="AU247" s="252" t="s">
        <v>81</v>
      </c>
      <c r="AV247" s="11" t="s">
        <v>79</v>
      </c>
      <c r="AW247" s="11" t="s">
        <v>35</v>
      </c>
      <c r="AX247" s="11" t="s">
        <v>71</v>
      </c>
      <c r="AY247" s="252" t="s">
        <v>123</v>
      </c>
    </row>
    <row r="248" s="12" customFormat="1">
      <c r="B248" s="253"/>
      <c r="C248" s="254"/>
      <c r="D248" s="244" t="s">
        <v>211</v>
      </c>
      <c r="E248" s="255" t="s">
        <v>21</v>
      </c>
      <c r="F248" s="256" t="s">
        <v>548</v>
      </c>
      <c r="G248" s="254"/>
      <c r="H248" s="257">
        <v>35.5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AT248" s="263" t="s">
        <v>211</v>
      </c>
      <c r="AU248" s="263" t="s">
        <v>81</v>
      </c>
      <c r="AV248" s="12" t="s">
        <v>81</v>
      </c>
      <c r="AW248" s="12" t="s">
        <v>35</v>
      </c>
      <c r="AX248" s="12" t="s">
        <v>79</v>
      </c>
      <c r="AY248" s="263" t="s">
        <v>123</v>
      </c>
    </row>
    <row r="249" s="1" customFormat="1" ht="25.5" customHeight="1">
      <c r="B249" s="45"/>
      <c r="C249" s="233" t="s">
        <v>553</v>
      </c>
      <c r="D249" s="233" t="s">
        <v>205</v>
      </c>
      <c r="E249" s="234" t="s">
        <v>554</v>
      </c>
      <c r="F249" s="235" t="s">
        <v>555</v>
      </c>
      <c r="G249" s="236" t="s">
        <v>219</v>
      </c>
      <c r="H249" s="237">
        <v>484</v>
      </c>
      <c r="I249" s="238"/>
      <c r="J249" s="239">
        <f>ROUND(I249*H249,2)</f>
        <v>0</v>
      </c>
      <c r="K249" s="235" t="s">
        <v>209</v>
      </c>
      <c r="L249" s="71"/>
      <c r="M249" s="240" t="s">
        <v>21</v>
      </c>
      <c r="N249" s="241" t="s">
        <v>42</v>
      </c>
      <c r="O249" s="46"/>
      <c r="P249" s="230">
        <f>O249*H249</f>
        <v>0</v>
      </c>
      <c r="Q249" s="230">
        <v>0</v>
      </c>
      <c r="R249" s="230">
        <f>Q249*H249</f>
        <v>0</v>
      </c>
      <c r="S249" s="230">
        <v>0.02</v>
      </c>
      <c r="T249" s="231">
        <f>S249*H249</f>
        <v>9.6799999999999997</v>
      </c>
      <c r="AR249" s="23" t="s">
        <v>129</v>
      </c>
      <c r="AT249" s="23" t="s">
        <v>205</v>
      </c>
      <c r="AU249" s="23" t="s">
        <v>81</v>
      </c>
      <c r="AY249" s="23" t="s">
        <v>123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3" t="s">
        <v>79</v>
      </c>
      <c r="BK249" s="232">
        <f>ROUND(I249*H249,2)</f>
        <v>0</v>
      </c>
      <c r="BL249" s="23" t="s">
        <v>129</v>
      </c>
      <c r="BM249" s="23" t="s">
        <v>556</v>
      </c>
    </row>
    <row r="250" s="12" customFormat="1">
      <c r="B250" s="253"/>
      <c r="C250" s="254"/>
      <c r="D250" s="244" t="s">
        <v>211</v>
      </c>
      <c r="E250" s="255" t="s">
        <v>21</v>
      </c>
      <c r="F250" s="256" t="s">
        <v>221</v>
      </c>
      <c r="G250" s="254"/>
      <c r="H250" s="257">
        <v>484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AT250" s="263" t="s">
        <v>211</v>
      </c>
      <c r="AU250" s="263" t="s">
        <v>81</v>
      </c>
      <c r="AV250" s="12" t="s">
        <v>81</v>
      </c>
      <c r="AW250" s="12" t="s">
        <v>35</v>
      </c>
      <c r="AX250" s="12" t="s">
        <v>79</v>
      </c>
      <c r="AY250" s="263" t="s">
        <v>123</v>
      </c>
    </row>
    <row r="251" s="10" customFormat="1" ht="29.88" customHeight="1">
      <c r="B251" s="204"/>
      <c r="C251" s="205"/>
      <c r="D251" s="206" t="s">
        <v>70</v>
      </c>
      <c r="E251" s="218" t="s">
        <v>557</v>
      </c>
      <c r="F251" s="218" t="s">
        <v>558</v>
      </c>
      <c r="G251" s="205"/>
      <c r="H251" s="205"/>
      <c r="I251" s="208"/>
      <c r="J251" s="219">
        <f>BK251</f>
        <v>0</v>
      </c>
      <c r="K251" s="205"/>
      <c r="L251" s="210"/>
      <c r="M251" s="211"/>
      <c r="N251" s="212"/>
      <c r="O251" s="212"/>
      <c r="P251" s="213">
        <f>SUM(P252:P256)</f>
        <v>0</v>
      </c>
      <c r="Q251" s="212"/>
      <c r="R251" s="213">
        <f>SUM(R252:R256)</f>
        <v>0</v>
      </c>
      <c r="S251" s="212"/>
      <c r="T251" s="214">
        <f>SUM(T252:T256)</f>
        <v>0</v>
      </c>
      <c r="AR251" s="215" t="s">
        <v>79</v>
      </c>
      <c r="AT251" s="216" t="s">
        <v>70</v>
      </c>
      <c r="AU251" s="216" t="s">
        <v>79</v>
      </c>
      <c r="AY251" s="215" t="s">
        <v>123</v>
      </c>
      <c r="BK251" s="217">
        <f>SUM(BK252:BK256)</f>
        <v>0</v>
      </c>
    </row>
    <row r="252" s="1" customFormat="1" ht="25.5" customHeight="1">
      <c r="B252" s="45"/>
      <c r="C252" s="233" t="s">
        <v>559</v>
      </c>
      <c r="D252" s="233" t="s">
        <v>205</v>
      </c>
      <c r="E252" s="234" t="s">
        <v>560</v>
      </c>
      <c r="F252" s="235" t="s">
        <v>561</v>
      </c>
      <c r="G252" s="236" t="s">
        <v>314</v>
      </c>
      <c r="H252" s="237">
        <v>16.547999999999998</v>
      </c>
      <c r="I252" s="238"/>
      <c r="J252" s="239">
        <f>ROUND(I252*H252,2)</f>
        <v>0</v>
      </c>
      <c r="K252" s="235" t="s">
        <v>209</v>
      </c>
      <c r="L252" s="71"/>
      <c r="M252" s="240" t="s">
        <v>21</v>
      </c>
      <c r="N252" s="241" t="s">
        <v>42</v>
      </c>
      <c r="O252" s="46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3" t="s">
        <v>129</v>
      </c>
      <c r="AT252" s="23" t="s">
        <v>205</v>
      </c>
      <c r="AU252" s="23" t="s">
        <v>81</v>
      </c>
      <c r="AY252" s="23" t="s">
        <v>123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3" t="s">
        <v>79</v>
      </c>
      <c r="BK252" s="232">
        <f>ROUND(I252*H252,2)</f>
        <v>0</v>
      </c>
      <c r="BL252" s="23" t="s">
        <v>129</v>
      </c>
      <c r="BM252" s="23" t="s">
        <v>562</v>
      </c>
    </row>
    <row r="253" s="1" customFormat="1" ht="25.5" customHeight="1">
      <c r="B253" s="45"/>
      <c r="C253" s="233" t="s">
        <v>563</v>
      </c>
      <c r="D253" s="233" t="s">
        <v>205</v>
      </c>
      <c r="E253" s="234" t="s">
        <v>564</v>
      </c>
      <c r="F253" s="235" t="s">
        <v>565</v>
      </c>
      <c r="G253" s="236" t="s">
        <v>314</v>
      </c>
      <c r="H253" s="237">
        <v>16.547999999999998</v>
      </c>
      <c r="I253" s="238"/>
      <c r="J253" s="239">
        <f>ROUND(I253*H253,2)</f>
        <v>0</v>
      </c>
      <c r="K253" s="235" t="s">
        <v>209</v>
      </c>
      <c r="L253" s="71"/>
      <c r="M253" s="240" t="s">
        <v>21</v>
      </c>
      <c r="N253" s="241" t="s">
        <v>42</v>
      </c>
      <c r="O253" s="46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AR253" s="23" t="s">
        <v>129</v>
      </c>
      <c r="AT253" s="23" t="s">
        <v>205</v>
      </c>
      <c r="AU253" s="23" t="s">
        <v>81</v>
      </c>
      <c r="AY253" s="23" t="s">
        <v>123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3" t="s">
        <v>79</v>
      </c>
      <c r="BK253" s="232">
        <f>ROUND(I253*H253,2)</f>
        <v>0</v>
      </c>
      <c r="BL253" s="23" t="s">
        <v>129</v>
      </c>
      <c r="BM253" s="23" t="s">
        <v>566</v>
      </c>
    </row>
    <row r="254" s="1" customFormat="1" ht="25.5" customHeight="1">
      <c r="B254" s="45"/>
      <c r="C254" s="233" t="s">
        <v>567</v>
      </c>
      <c r="D254" s="233" t="s">
        <v>205</v>
      </c>
      <c r="E254" s="234" t="s">
        <v>568</v>
      </c>
      <c r="F254" s="235" t="s">
        <v>569</v>
      </c>
      <c r="G254" s="236" t="s">
        <v>314</v>
      </c>
      <c r="H254" s="237">
        <v>397.15199999999999</v>
      </c>
      <c r="I254" s="238"/>
      <c r="J254" s="239">
        <f>ROUND(I254*H254,2)</f>
        <v>0</v>
      </c>
      <c r="K254" s="235" t="s">
        <v>209</v>
      </c>
      <c r="L254" s="71"/>
      <c r="M254" s="240" t="s">
        <v>21</v>
      </c>
      <c r="N254" s="241" t="s">
        <v>42</v>
      </c>
      <c r="O254" s="46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3" t="s">
        <v>129</v>
      </c>
      <c r="AT254" s="23" t="s">
        <v>205</v>
      </c>
      <c r="AU254" s="23" t="s">
        <v>81</v>
      </c>
      <c r="AY254" s="23" t="s">
        <v>123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3" t="s">
        <v>79</v>
      </c>
      <c r="BK254" s="232">
        <f>ROUND(I254*H254,2)</f>
        <v>0</v>
      </c>
      <c r="BL254" s="23" t="s">
        <v>129</v>
      </c>
      <c r="BM254" s="23" t="s">
        <v>570</v>
      </c>
    </row>
    <row r="255" s="12" customFormat="1">
      <c r="B255" s="253"/>
      <c r="C255" s="254"/>
      <c r="D255" s="244" t="s">
        <v>211</v>
      </c>
      <c r="E255" s="254"/>
      <c r="F255" s="256" t="s">
        <v>571</v>
      </c>
      <c r="G255" s="254"/>
      <c r="H255" s="257">
        <v>397.15199999999999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AT255" s="263" t="s">
        <v>211</v>
      </c>
      <c r="AU255" s="263" t="s">
        <v>81</v>
      </c>
      <c r="AV255" s="12" t="s">
        <v>81</v>
      </c>
      <c r="AW255" s="12" t="s">
        <v>6</v>
      </c>
      <c r="AX255" s="12" t="s">
        <v>79</v>
      </c>
      <c r="AY255" s="263" t="s">
        <v>123</v>
      </c>
    </row>
    <row r="256" s="1" customFormat="1" ht="25.5" customHeight="1">
      <c r="B256" s="45"/>
      <c r="C256" s="233" t="s">
        <v>572</v>
      </c>
      <c r="D256" s="233" t="s">
        <v>205</v>
      </c>
      <c r="E256" s="234" t="s">
        <v>573</v>
      </c>
      <c r="F256" s="235" t="s">
        <v>574</v>
      </c>
      <c r="G256" s="236" t="s">
        <v>314</v>
      </c>
      <c r="H256" s="237">
        <v>16.547999999999998</v>
      </c>
      <c r="I256" s="238"/>
      <c r="J256" s="239">
        <f>ROUND(I256*H256,2)</f>
        <v>0</v>
      </c>
      <c r="K256" s="235" t="s">
        <v>21</v>
      </c>
      <c r="L256" s="71"/>
      <c r="M256" s="240" t="s">
        <v>21</v>
      </c>
      <c r="N256" s="241" t="s">
        <v>42</v>
      </c>
      <c r="O256" s="46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3" t="s">
        <v>129</v>
      </c>
      <c r="AT256" s="23" t="s">
        <v>205</v>
      </c>
      <c r="AU256" s="23" t="s">
        <v>81</v>
      </c>
      <c r="AY256" s="23" t="s">
        <v>123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3" t="s">
        <v>79</v>
      </c>
      <c r="BK256" s="232">
        <f>ROUND(I256*H256,2)</f>
        <v>0</v>
      </c>
      <c r="BL256" s="23" t="s">
        <v>129</v>
      </c>
      <c r="BM256" s="23" t="s">
        <v>575</v>
      </c>
    </row>
    <row r="257" s="10" customFormat="1" ht="29.88" customHeight="1">
      <c r="B257" s="204"/>
      <c r="C257" s="205"/>
      <c r="D257" s="206" t="s">
        <v>70</v>
      </c>
      <c r="E257" s="218" t="s">
        <v>576</v>
      </c>
      <c r="F257" s="218" t="s">
        <v>577</v>
      </c>
      <c r="G257" s="205"/>
      <c r="H257" s="205"/>
      <c r="I257" s="208"/>
      <c r="J257" s="219">
        <f>BK257</f>
        <v>0</v>
      </c>
      <c r="K257" s="205"/>
      <c r="L257" s="210"/>
      <c r="M257" s="211"/>
      <c r="N257" s="212"/>
      <c r="O257" s="212"/>
      <c r="P257" s="213">
        <f>P258</f>
        <v>0</v>
      </c>
      <c r="Q257" s="212"/>
      <c r="R257" s="213">
        <f>R258</f>
        <v>0</v>
      </c>
      <c r="S257" s="212"/>
      <c r="T257" s="214">
        <f>T258</f>
        <v>0</v>
      </c>
      <c r="AR257" s="215" t="s">
        <v>79</v>
      </c>
      <c r="AT257" s="216" t="s">
        <v>70</v>
      </c>
      <c r="AU257" s="216" t="s">
        <v>79</v>
      </c>
      <c r="AY257" s="215" t="s">
        <v>123</v>
      </c>
      <c r="BK257" s="217">
        <f>BK258</f>
        <v>0</v>
      </c>
    </row>
    <row r="258" s="1" customFormat="1" ht="25.5" customHeight="1">
      <c r="B258" s="45"/>
      <c r="C258" s="233" t="s">
        <v>578</v>
      </c>
      <c r="D258" s="233" t="s">
        <v>205</v>
      </c>
      <c r="E258" s="234" t="s">
        <v>579</v>
      </c>
      <c r="F258" s="235" t="s">
        <v>580</v>
      </c>
      <c r="G258" s="236" t="s">
        <v>314</v>
      </c>
      <c r="H258" s="237">
        <v>74.619</v>
      </c>
      <c r="I258" s="238"/>
      <c r="J258" s="239">
        <f>ROUND(I258*H258,2)</f>
        <v>0</v>
      </c>
      <c r="K258" s="235" t="s">
        <v>263</v>
      </c>
      <c r="L258" s="71"/>
      <c r="M258" s="240" t="s">
        <v>21</v>
      </c>
      <c r="N258" s="241" t="s">
        <v>42</v>
      </c>
      <c r="O258" s="46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AR258" s="23" t="s">
        <v>129</v>
      </c>
      <c r="AT258" s="23" t="s">
        <v>205</v>
      </c>
      <c r="AU258" s="23" t="s">
        <v>81</v>
      </c>
      <c r="AY258" s="23" t="s">
        <v>123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3" t="s">
        <v>79</v>
      </c>
      <c r="BK258" s="232">
        <f>ROUND(I258*H258,2)</f>
        <v>0</v>
      </c>
      <c r="BL258" s="23" t="s">
        <v>129</v>
      </c>
      <c r="BM258" s="23" t="s">
        <v>581</v>
      </c>
    </row>
    <row r="259" s="10" customFormat="1" ht="37.44" customHeight="1">
      <c r="B259" s="204"/>
      <c r="C259" s="205"/>
      <c r="D259" s="206" t="s">
        <v>70</v>
      </c>
      <c r="E259" s="207" t="s">
        <v>125</v>
      </c>
      <c r="F259" s="207" t="s">
        <v>582</v>
      </c>
      <c r="G259" s="205"/>
      <c r="H259" s="205"/>
      <c r="I259" s="208"/>
      <c r="J259" s="209">
        <f>BK259</f>
        <v>0</v>
      </c>
      <c r="K259" s="205"/>
      <c r="L259" s="210"/>
      <c r="M259" s="211"/>
      <c r="N259" s="212"/>
      <c r="O259" s="212"/>
      <c r="P259" s="213">
        <f>P260</f>
        <v>0</v>
      </c>
      <c r="Q259" s="212"/>
      <c r="R259" s="213">
        <f>R260</f>
        <v>0</v>
      </c>
      <c r="S259" s="212"/>
      <c r="T259" s="214">
        <f>T260</f>
        <v>0</v>
      </c>
      <c r="AR259" s="215" t="s">
        <v>133</v>
      </c>
      <c r="AT259" s="216" t="s">
        <v>70</v>
      </c>
      <c r="AU259" s="216" t="s">
        <v>71</v>
      </c>
      <c r="AY259" s="215" t="s">
        <v>123</v>
      </c>
      <c r="BK259" s="217">
        <f>BK260</f>
        <v>0</v>
      </c>
    </row>
    <row r="260" s="10" customFormat="1" ht="19.92" customHeight="1">
      <c r="B260" s="204"/>
      <c r="C260" s="205"/>
      <c r="D260" s="206" t="s">
        <v>70</v>
      </c>
      <c r="E260" s="218" t="s">
        <v>583</v>
      </c>
      <c r="F260" s="218" t="s">
        <v>584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SUM(P261:P263)</f>
        <v>0</v>
      </c>
      <c r="Q260" s="212"/>
      <c r="R260" s="213">
        <f>SUM(R261:R263)</f>
        <v>0</v>
      </c>
      <c r="S260" s="212"/>
      <c r="T260" s="214">
        <f>SUM(T261:T263)</f>
        <v>0</v>
      </c>
      <c r="AR260" s="215" t="s">
        <v>133</v>
      </c>
      <c r="AT260" s="216" t="s">
        <v>70</v>
      </c>
      <c r="AU260" s="216" t="s">
        <v>79</v>
      </c>
      <c r="AY260" s="215" t="s">
        <v>123</v>
      </c>
      <c r="BK260" s="217">
        <f>SUM(BK261:BK263)</f>
        <v>0</v>
      </c>
    </row>
    <row r="261" s="1" customFormat="1" ht="51" customHeight="1">
      <c r="B261" s="45"/>
      <c r="C261" s="233" t="s">
        <v>585</v>
      </c>
      <c r="D261" s="233" t="s">
        <v>205</v>
      </c>
      <c r="E261" s="234" t="s">
        <v>586</v>
      </c>
      <c r="F261" s="235" t="s">
        <v>587</v>
      </c>
      <c r="G261" s="236" t="s">
        <v>224</v>
      </c>
      <c r="H261" s="237">
        <v>4</v>
      </c>
      <c r="I261" s="238"/>
      <c r="J261" s="239">
        <f>ROUND(I261*H261,2)</f>
        <v>0</v>
      </c>
      <c r="K261" s="235" t="s">
        <v>209</v>
      </c>
      <c r="L261" s="71"/>
      <c r="M261" s="240" t="s">
        <v>21</v>
      </c>
      <c r="N261" s="241" t="s">
        <v>42</v>
      </c>
      <c r="O261" s="46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AR261" s="23" t="s">
        <v>535</v>
      </c>
      <c r="AT261" s="23" t="s">
        <v>205</v>
      </c>
      <c r="AU261" s="23" t="s">
        <v>81</v>
      </c>
      <c r="AY261" s="23" t="s">
        <v>123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23" t="s">
        <v>79</v>
      </c>
      <c r="BK261" s="232">
        <f>ROUND(I261*H261,2)</f>
        <v>0</v>
      </c>
      <c r="BL261" s="23" t="s">
        <v>535</v>
      </c>
      <c r="BM261" s="23" t="s">
        <v>588</v>
      </c>
    </row>
    <row r="262" s="11" customFormat="1">
      <c r="B262" s="242"/>
      <c r="C262" s="243"/>
      <c r="D262" s="244" t="s">
        <v>211</v>
      </c>
      <c r="E262" s="245" t="s">
        <v>21</v>
      </c>
      <c r="F262" s="246" t="s">
        <v>589</v>
      </c>
      <c r="G262" s="243"/>
      <c r="H262" s="245" t="s">
        <v>21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AT262" s="252" t="s">
        <v>211</v>
      </c>
      <c r="AU262" s="252" t="s">
        <v>81</v>
      </c>
      <c r="AV262" s="11" t="s">
        <v>79</v>
      </c>
      <c r="AW262" s="11" t="s">
        <v>35</v>
      </c>
      <c r="AX262" s="11" t="s">
        <v>71</v>
      </c>
      <c r="AY262" s="252" t="s">
        <v>123</v>
      </c>
    </row>
    <row r="263" s="12" customFormat="1">
      <c r="B263" s="253"/>
      <c r="C263" s="254"/>
      <c r="D263" s="244" t="s">
        <v>211</v>
      </c>
      <c r="E263" s="255" t="s">
        <v>21</v>
      </c>
      <c r="F263" s="256" t="s">
        <v>590</v>
      </c>
      <c r="G263" s="254"/>
      <c r="H263" s="257">
        <v>4</v>
      </c>
      <c r="I263" s="258"/>
      <c r="J263" s="254"/>
      <c r="K263" s="254"/>
      <c r="L263" s="259"/>
      <c r="M263" s="264"/>
      <c r="N263" s="265"/>
      <c r="O263" s="265"/>
      <c r="P263" s="265"/>
      <c r="Q263" s="265"/>
      <c r="R263" s="265"/>
      <c r="S263" s="265"/>
      <c r="T263" s="266"/>
      <c r="AT263" s="263" t="s">
        <v>211</v>
      </c>
      <c r="AU263" s="263" t="s">
        <v>81</v>
      </c>
      <c r="AV263" s="12" t="s">
        <v>81</v>
      </c>
      <c r="AW263" s="12" t="s">
        <v>35</v>
      </c>
      <c r="AX263" s="12" t="s">
        <v>79</v>
      </c>
      <c r="AY263" s="263" t="s">
        <v>123</v>
      </c>
    </row>
    <row r="264" s="1" customFormat="1" ht="6.96" customHeight="1">
      <c r="B264" s="66"/>
      <c r="C264" s="67"/>
      <c r="D264" s="67"/>
      <c r="E264" s="67"/>
      <c r="F264" s="67"/>
      <c r="G264" s="67"/>
      <c r="H264" s="67"/>
      <c r="I264" s="165"/>
      <c r="J264" s="67"/>
      <c r="K264" s="67"/>
      <c r="L264" s="71"/>
    </row>
  </sheetData>
  <sheetProtection sheet="1" autoFilter="0" formatColumns="0" formatRows="0" objects="1" scenarios="1" spinCount="100000" saltValue="PVmcxVFNgl9+TNjmuIMIDxu+U+VFzU+0KwMsen6pz87QnTrw4cmGdhwRgAcajZXwo5FXYXO+vGMpkmFLIRYV5A==" hashValue="iV71alIA3JWTqL0g15pqQGv6Cl9iT0G2wt1gFdF0rZgzB4VhS0TYa69PqvvqXQ3I5WstFUPuHpqwap7lvOMZMg==" algorithmName="SHA-512" password="CC35"/>
  <autoFilter ref="C85:K263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  <c r="AZ2" s="267" t="s">
        <v>591</v>
      </c>
      <c r="BA2" s="267" t="s">
        <v>592</v>
      </c>
      <c r="BB2" s="267" t="s">
        <v>224</v>
      </c>
      <c r="BC2" s="267" t="s">
        <v>593</v>
      </c>
      <c r="BD2" s="26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67" t="s">
        <v>594</v>
      </c>
      <c r="BA3" s="267" t="s">
        <v>594</v>
      </c>
      <c r="BB3" s="267" t="s">
        <v>219</v>
      </c>
      <c r="BC3" s="267" t="s">
        <v>595</v>
      </c>
      <c r="BD3" s="267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67" t="s">
        <v>226</v>
      </c>
      <c r="BA4" s="267" t="s">
        <v>596</v>
      </c>
      <c r="BB4" s="267" t="s">
        <v>224</v>
      </c>
      <c r="BC4" s="267" t="s">
        <v>597</v>
      </c>
      <c r="BD4" s="26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67" t="s">
        <v>598</v>
      </c>
      <c r="BA5" s="267" t="s">
        <v>599</v>
      </c>
      <c r="BB5" s="267" t="s">
        <v>219</v>
      </c>
      <c r="BC5" s="267" t="s">
        <v>600</v>
      </c>
      <c r="BD5" s="26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67" t="s">
        <v>601</v>
      </c>
      <c r="BA6" s="267" t="s">
        <v>601</v>
      </c>
      <c r="BB6" s="267" t="s">
        <v>314</v>
      </c>
      <c r="BC6" s="267" t="s">
        <v>10</v>
      </c>
      <c r="BD6" s="267" t="s">
        <v>81</v>
      </c>
    </row>
    <row r="7" ht="16.5" customHeight="1">
      <c r="B7" s="27"/>
      <c r="C7" s="28"/>
      <c r="D7" s="28"/>
      <c r="E7" s="142" t="str">
        <f>'Rekapitulace stavby'!K6</f>
        <v>Parkoviště ul. Aviatiků, p.p.č.463/6, k.ú.Hrabůvka - rozšíření parkoviště</v>
      </c>
      <c r="F7" s="39"/>
      <c r="G7" s="39"/>
      <c r="H7" s="39"/>
      <c r="I7" s="141"/>
      <c r="J7" s="28"/>
      <c r="K7" s="30"/>
      <c r="AZ7" s="267" t="s">
        <v>602</v>
      </c>
      <c r="BA7" s="267" t="s">
        <v>602</v>
      </c>
      <c r="BB7" s="267" t="s">
        <v>314</v>
      </c>
      <c r="BC7" s="267" t="s">
        <v>603</v>
      </c>
      <c r="BD7" s="267" t="s">
        <v>81</v>
      </c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  <c r="AZ8" s="267" t="s">
        <v>604</v>
      </c>
      <c r="BA8" s="267" t="s">
        <v>604</v>
      </c>
      <c r="BB8" s="267" t="s">
        <v>314</v>
      </c>
      <c r="BC8" s="267" t="s">
        <v>605</v>
      </c>
      <c r="BD8" s="267" t="s">
        <v>81</v>
      </c>
    </row>
    <row r="9" s="1" customFormat="1" ht="36.96" customHeight="1">
      <c r="B9" s="45"/>
      <c r="C9" s="46"/>
      <c r="D9" s="46"/>
      <c r="E9" s="144" t="s">
        <v>606</v>
      </c>
      <c r="F9" s="46"/>
      <c r="G9" s="46"/>
      <c r="H9" s="46"/>
      <c r="I9" s="143"/>
      <c r="J9" s="46"/>
      <c r="K9" s="50"/>
      <c r="AZ9" s="267" t="s">
        <v>607</v>
      </c>
      <c r="BA9" s="267" t="s">
        <v>607</v>
      </c>
      <c r="BB9" s="267" t="s">
        <v>224</v>
      </c>
      <c r="BC9" s="267" t="s">
        <v>608</v>
      </c>
      <c r="BD9" s="26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67" t="s">
        <v>609</v>
      </c>
      <c r="BA10" s="267" t="s">
        <v>609</v>
      </c>
      <c r="BB10" s="267" t="s">
        <v>224</v>
      </c>
      <c r="BC10" s="267" t="s">
        <v>610</v>
      </c>
      <c r="BD10" s="267" t="s">
        <v>81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67" t="s">
        <v>611</v>
      </c>
      <c r="BA11" s="267" t="s">
        <v>611</v>
      </c>
      <c r="BB11" s="267" t="s">
        <v>224</v>
      </c>
      <c r="BC11" s="267" t="s">
        <v>612</v>
      </c>
      <c r="BD11" s="267" t="s">
        <v>81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9. 2. 2018</v>
      </c>
      <c r="K12" s="50"/>
      <c r="AZ12" s="267" t="s">
        <v>613</v>
      </c>
      <c r="BA12" s="267" t="s">
        <v>613</v>
      </c>
      <c r="BB12" s="267" t="s">
        <v>208</v>
      </c>
      <c r="BC12" s="267" t="s">
        <v>614</v>
      </c>
      <c r="BD12" s="267" t="s">
        <v>81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67" t="s">
        <v>230</v>
      </c>
      <c r="BA13" s="267" t="s">
        <v>230</v>
      </c>
      <c r="BB13" s="267" t="s">
        <v>208</v>
      </c>
      <c r="BC13" s="267" t="s">
        <v>353</v>
      </c>
      <c r="BD13" s="267" t="s">
        <v>81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  <c r="AZ14" s="267" t="s">
        <v>615</v>
      </c>
      <c r="BA14" s="267" t="s">
        <v>615</v>
      </c>
      <c r="BB14" s="267" t="s">
        <v>219</v>
      </c>
      <c r="BC14" s="267" t="s">
        <v>616</v>
      </c>
      <c r="BD14" s="267" t="s">
        <v>81</v>
      </c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ROUND(SUM(BE84:BE185), 2)</f>
        <v>0</v>
      </c>
      <c r="G30" s="46"/>
      <c r="H30" s="46"/>
      <c r="I30" s="157">
        <v>0.20999999999999999</v>
      </c>
      <c r="J30" s="156">
        <f>ROUND(ROUND((SUM(BE84:BE185)),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ROUND(SUM(BF84:BF185), 2)</f>
        <v>0</v>
      </c>
      <c r="G31" s="46"/>
      <c r="H31" s="46"/>
      <c r="I31" s="157">
        <v>0.14999999999999999</v>
      </c>
      <c r="J31" s="156">
        <f>ROUND(ROUND((SUM(BF84:BF185)),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ROUND(SUM(BG84:BG185),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ROUND(SUM(BH84:BH185),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ROUND(SUM(BI84:BI185),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 Aviatiků, p.p.č.463/6, k.ú.Hrabůvka - rozšíření parkoviště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002 - SO 301 DEŠŤOVÁ KANALIZACE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Aviatiků</v>
      </c>
      <c r="G49" s="46"/>
      <c r="H49" s="46"/>
      <c r="I49" s="145" t="s">
        <v>25</v>
      </c>
      <c r="J49" s="146" t="str">
        <f>IF(J12="","",J12)</f>
        <v>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245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246</v>
      </c>
      <c r="E59" s="186"/>
      <c r="F59" s="186"/>
      <c r="G59" s="186"/>
      <c r="H59" s="186"/>
      <c r="I59" s="187"/>
      <c r="J59" s="188">
        <f>J145</f>
        <v>0</v>
      </c>
      <c r="K59" s="189"/>
    </row>
    <row r="60" s="8" customFormat="1" ht="19.92" customHeight="1">
      <c r="B60" s="183"/>
      <c r="C60" s="184"/>
      <c r="D60" s="185" t="s">
        <v>617</v>
      </c>
      <c r="E60" s="186"/>
      <c r="F60" s="186"/>
      <c r="G60" s="186"/>
      <c r="H60" s="186"/>
      <c r="I60" s="187"/>
      <c r="J60" s="188">
        <f>J156</f>
        <v>0</v>
      </c>
      <c r="K60" s="189"/>
    </row>
    <row r="61" s="8" customFormat="1" ht="19.92" customHeight="1">
      <c r="B61" s="183"/>
      <c r="C61" s="184"/>
      <c r="D61" s="185" t="s">
        <v>247</v>
      </c>
      <c r="E61" s="186"/>
      <c r="F61" s="186"/>
      <c r="G61" s="186"/>
      <c r="H61" s="186"/>
      <c r="I61" s="187"/>
      <c r="J61" s="188">
        <f>J160</f>
        <v>0</v>
      </c>
      <c r="K61" s="189"/>
    </row>
    <row r="62" s="8" customFormat="1" ht="19.92" customHeight="1">
      <c r="B62" s="183"/>
      <c r="C62" s="184"/>
      <c r="D62" s="185" t="s">
        <v>618</v>
      </c>
      <c r="E62" s="186"/>
      <c r="F62" s="186"/>
      <c r="G62" s="186"/>
      <c r="H62" s="186"/>
      <c r="I62" s="187"/>
      <c r="J62" s="188">
        <f>J164</f>
        <v>0</v>
      </c>
      <c r="K62" s="189"/>
    </row>
    <row r="63" s="8" customFormat="1" ht="19.92" customHeight="1">
      <c r="B63" s="183"/>
      <c r="C63" s="184"/>
      <c r="D63" s="185" t="s">
        <v>249</v>
      </c>
      <c r="E63" s="186"/>
      <c r="F63" s="186"/>
      <c r="G63" s="186"/>
      <c r="H63" s="186"/>
      <c r="I63" s="187"/>
      <c r="J63" s="188">
        <f>J179</f>
        <v>0</v>
      </c>
      <c r="K63" s="189"/>
    </row>
    <row r="64" s="8" customFormat="1" ht="19.92" customHeight="1">
      <c r="B64" s="183"/>
      <c r="C64" s="184"/>
      <c r="D64" s="185" t="s">
        <v>251</v>
      </c>
      <c r="E64" s="186"/>
      <c r="F64" s="186"/>
      <c r="G64" s="186"/>
      <c r="H64" s="186"/>
      <c r="I64" s="187"/>
      <c r="J64" s="188">
        <f>J184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106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Parkoviště ul. Aviatiků, p.p.č.463/6, k.ú.Hrabůvka - rozšíření parkoviště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97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002 - SO 301 DEŠŤOVÁ KANALIZACE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ul. Aviatiků</v>
      </c>
      <c r="G78" s="73"/>
      <c r="H78" s="73"/>
      <c r="I78" s="193" t="s">
        <v>25</v>
      </c>
      <c r="J78" s="84" t="str">
        <f>IF(J12="","",J12)</f>
        <v>9. 2. 2018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Městský obvod Ostrava – Jih</v>
      </c>
      <c r="G80" s="73"/>
      <c r="H80" s="73"/>
      <c r="I80" s="193" t="s">
        <v>33</v>
      </c>
      <c r="J80" s="192" t="str">
        <f>E21</f>
        <v>Roman Fildán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107</v>
      </c>
      <c r="D83" s="196" t="s">
        <v>56</v>
      </c>
      <c r="E83" s="196" t="s">
        <v>52</v>
      </c>
      <c r="F83" s="196" t="s">
        <v>108</v>
      </c>
      <c r="G83" s="196" t="s">
        <v>109</v>
      </c>
      <c r="H83" s="196" t="s">
        <v>110</v>
      </c>
      <c r="I83" s="197" t="s">
        <v>111</v>
      </c>
      <c r="J83" s="196" t="s">
        <v>101</v>
      </c>
      <c r="K83" s="198" t="s">
        <v>112</v>
      </c>
      <c r="L83" s="199"/>
      <c r="M83" s="101" t="s">
        <v>113</v>
      </c>
      <c r="N83" s="102" t="s">
        <v>41</v>
      </c>
      <c r="O83" s="102" t="s">
        <v>114</v>
      </c>
      <c r="P83" s="102" t="s">
        <v>115</v>
      </c>
      <c r="Q83" s="102" t="s">
        <v>116</v>
      </c>
      <c r="R83" s="102" t="s">
        <v>117</v>
      </c>
      <c r="S83" s="102" t="s">
        <v>118</v>
      </c>
      <c r="T83" s="103" t="s">
        <v>119</v>
      </c>
    </row>
    <row r="84" s="1" customFormat="1" ht="29.28" customHeight="1">
      <c r="B84" s="45"/>
      <c r="C84" s="107" t="s">
        <v>102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133.28879325999998</v>
      </c>
      <c r="S84" s="105"/>
      <c r="T84" s="202">
        <f>T85</f>
        <v>0</v>
      </c>
      <c r="AT84" s="23" t="s">
        <v>70</v>
      </c>
      <c r="AU84" s="23" t="s">
        <v>103</v>
      </c>
      <c r="BK84" s="203">
        <f>BK85</f>
        <v>0</v>
      </c>
    </row>
    <row r="85" s="10" customFormat="1" ht="37.44" customHeight="1">
      <c r="B85" s="204"/>
      <c r="C85" s="205"/>
      <c r="D85" s="206" t="s">
        <v>70</v>
      </c>
      <c r="E85" s="207" t="s">
        <v>120</v>
      </c>
      <c r="F85" s="207" t="s">
        <v>121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P86+P145+P156+P160+P164+P179+P184</f>
        <v>0</v>
      </c>
      <c r="Q85" s="212"/>
      <c r="R85" s="213">
        <f>R86+R145+R156+R160+R164+R179+R184</f>
        <v>133.28879325999998</v>
      </c>
      <c r="S85" s="212"/>
      <c r="T85" s="214">
        <f>T86+T145+T156+T160+T164+T179+T184</f>
        <v>0</v>
      </c>
      <c r="AR85" s="215" t="s">
        <v>79</v>
      </c>
      <c r="AT85" s="216" t="s">
        <v>70</v>
      </c>
      <c r="AU85" s="216" t="s">
        <v>71</v>
      </c>
      <c r="AY85" s="215" t="s">
        <v>123</v>
      </c>
      <c r="BK85" s="217">
        <f>BK86+BK145+BK156+BK160+BK164+BK179+BK184</f>
        <v>0</v>
      </c>
    </row>
    <row r="86" s="10" customFormat="1" ht="19.92" customHeight="1">
      <c r="B86" s="204"/>
      <c r="C86" s="205"/>
      <c r="D86" s="206" t="s">
        <v>70</v>
      </c>
      <c r="E86" s="218" t="s">
        <v>79</v>
      </c>
      <c r="F86" s="218" t="s">
        <v>254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SUM(P87:P144)</f>
        <v>0</v>
      </c>
      <c r="Q86" s="212"/>
      <c r="R86" s="213">
        <f>SUM(R87:R144)</f>
        <v>127.9463179</v>
      </c>
      <c r="S86" s="212"/>
      <c r="T86" s="214">
        <f>SUM(T87:T144)</f>
        <v>0</v>
      </c>
      <c r="AR86" s="215" t="s">
        <v>79</v>
      </c>
      <c r="AT86" s="216" t="s">
        <v>70</v>
      </c>
      <c r="AU86" s="216" t="s">
        <v>79</v>
      </c>
      <c r="AY86" s="215" t="s">
        <v>123</v>
      </c>
      <c r="BK86" s="217">
        <f>SUM(BK87:BK144)</f>
        <v>0</v>
      </c>
    </row>
    <row r="87" s="1" customFormat="1" ht="25.5" customHeight="1">
      <c r="B87" s="45"/>
      <c r="C87" s="233" t="s">
        <v>79</v>
      </c>
      <c r="D87" s="233" t="s">
        <v>205</v>
      </c>
      <c r="E87" s="234" t="s">
        <v>619</v>
      </c>
      <c r="F87" s="235" t="s">
        <v>620</v>
      </c>
      <c r="G87" s="236" t="s">
        <v>224</v>
      </c>
      <c r="H87" s="237">
        <v>37.5</v>
      </c>
      <c r="I87" s="238"/>
      <c r="J87" s="239">
        <f>ROUND(I87*H87,2)</f>
        <v>0</v>
      </c>
      <c r="K87" s="235" t="s">
        <v>209</v>
      </c>
      <c r="L87" s="71"/>
      <c r="M87" s="240" t="s">
        <v>21</v>
      </c>
      <c r="N87" s="241" t="s">
        <v>42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129</v>
      </c>
      <c r="AT87" s="23" t="s">
        <v>205</v>
      </c>
      <c r="AU87" s="23" t="s">
        <v>81</v>
      </c>
      <c r="AY87" s="23" t="s">
        <v>123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129</v>
      </c>
      <c r="BM87" s="23" t="s">
        <v>621</v>
      </c>
    </row>
    <row r="88" s="11" customFormat="1">
      <c r="B88" s="242"/>
      <c r="C88" s="243"/>
      <c r="D88" s="244" t="s">
        <v>211</v>
      </c>
      <c r="E88" s="245" t="s">
        <v>21</v>
      </c>
      <c r="F88" s="246" t="s">
        <v>622</v>
      </c>
      <c r="G88" s="243"/>
      <c r="H88" s="245" t="s">
        <v>21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211</v>
      </c>
      <c r="AU88" s="252" t="s">
        <v>81</v>
      </c>
      <c r="AV88" s="11" t="s">
        <v>79</v>
      </c>
      <c r="AW88" s="11" t="s">
        <v>35</v>
      </c>
      <c r="AX88" s="11" t="s">
        <v>71</v>
      </c>
      <c r="AY88" s="252" t="s">
        <v>123</v>
      </c>
    </row>
    <row r="89" s="12" customFormat="1">
      <c r="B89" s="253"/>
      <c r="C89" s="254"/>
      <c r="D89" s="244" t="s">
        <v>211</v>
      </c>
      <c r="E89" s="255" t="s">
        <v>591</v>
      </c>
      <c r="F89" s="256" t="s">
        <v>623</v>
      </c>
      <c r="G89" s="254"/>
      <c r="H89" s="257">
        <v>37.5</v>
      </c>
      <c r="I89" s="258"/>
      <c r="J89" s="254"/>
      <c r="K89" s="254"/>
      <c r="L89" s="259"/>
      <c r="M89" s="260"/>
      <c r="N89" s="261"/>
      <c r="O89" s="261"/>
      <c r="P89" s="261"/>
      <c r="Q89" s="261"/>
      <c r="R89" s="261"/>
      <c r="S89" s="261"/>
      <c r="T89" s="262"/>
      <c r="AT89" s="263" t="s">
        <v>211</v>
      </c>
      <c r="AU89" s="263" t="s">
        <v>81</v>
      </c>
      <c r="AV89" s="12" t="s">
        <v>81</v>
      </c>
      <c r="AW89" s="12" t="s">
        <v>35</v>
      </c>
      <c r="AX89" s="12" t="s">
        <v>79</v>
      </c>
      <c r="AY89" s="263" t="s">
        <v>123</v>
      </c>
    </row>
    <row r="90" s="1" customFormat="1" ht="25.5" customHeight="1">
      <c r="B90" s="45"/>
      <c r="C90" s="233" t="s">
        <v>81</v>
      </c>
      <c r="D90" s="233" t="s">
        <v>205</v>
      </c>
      <c r="E90" s="234" t="s">
        <v>624</v>
      </c>
      <c r="F90" s="235" t="s">
        <v>625</v>
      </c>
      <c r="G90" s="236" t="s">
        <v>224</v>
      </c>
      <c r="H90" s="237">
        <v>37.5</v>
      </c>
      <c r="I90" s="238"/>
      <c r="J90" s="239">
        <f>ROUND(I90*H90,2)</f>
        <v>0</v>
      </c>
      <c r="K90" s="235" t="s">
        <v>209</v>
      </c>
      <c r="L90" s="71"/>
      <c r="M90" s="240" t="s">
        <v>21</v>
      </c>
      <c r="N90" s="241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129</v>
      </c>
      <c r="AT90" s="23" t="s">
        <v>205</v>
      </c>
      <c r="AU90" s="23" t="s">
        <v>81</v>
      </c>
      <c r="AY90" s="23" t="s">
        <v>123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129</v>
      </c>
      <c r="BM90" s="23" t="s">
        <v>626</v>
      </c>
    </row>
    <row r="91" s="12" customFormat="1">
      <c r="B91" s="253"/>
      <c r="C91" s="254"/>
      <c r="D91" s="244" t="s">
        <v>211</v>
      </c>
      <c r="E91" s="255" t="s">
        <v>21</v>
      </c>
      <c r="F91" s="256" t="s">
        <v>591</v>
      </c>
      <c r="G91" s="254"/>
      <c r="H91" s="257">
        <v>37.5</v>
      </c>
      <c r="I91" s="258"/>
      <c r="J91" s="254"/>
      <c r="K91" s="254"/>
      <c r="L91" s="259"/>
      <c r="M91" s="260"/>
      <c r="N91" s="261"/>
      <c r="O91" s="261"/>
      <c r="P91" s="261"/>
      <c r="Q91" s="261"/>
      <c r="R91" s="261"/>
      <c r="S91" s="261"/>
      <c r="T91" s="262"/>
      <c r="AT91" s="263" t="s">
        <v>211</v>
      </c>
      <c r="AU91" s="263" t="s">
        <v>81</v>
      </c>
      <c r="AV91" s="12" t="s">
        <v>81</v>
      </c>
      <c r="AW91" s="12" t="s">
        <v>35</v>
      </c>
      <c r="AX91" s="12" t="s">
        <v>71</v>
      </c>
      <c r="AY91" s="263" t="s">
        <v>123</v>
      </c>
    </row>
    <row r="92" s="13" customFormat="1">
      <c r="B92" s="268"/>
      <c r="C92" s="269"/>
      <c r="D92" s="244" t="s">
        <v>211</v>
      </c>
      <c r="E92" s="270" t="s">
        <v>21</v>
      </c>
      <c r="F92" s="271" t="s">
        <v>285</v>
      </c>
      <c r="G92" s="269"/>
      <c r="H92" s="272">
        <v>37.5</v>
      </c>
      <c r="I92" s="273"/>
      <c r="J92" s="269"/>
      <c r="K92" s="269"/>
      <c r="L92" s="274"/>
      <c r="M92" s="275"/>
      <c r="N92" s="276"/>
      <c r="O92" s="276"/>
      <c r="P92" s="276"/>
      <c r="Q92" s="276"/>
      <c r="R92" s="276"/>
      <c r="S92" s="276"/>
      <c r="T92" s="277"/>
      <c r="AT92" s="278" t="s">
        <v>211</v>
      </c>
      <c r="AU92" s="278" t="s">
        <v>81</v>
      </c>
      <c r="AV92" s="13" t="s">
        <v>129</v>
      </c>
      <c r="AW92" s="13" t="s">
        <v>35</v>
      </c>
      <c r="AX92" s="13" t="s">
        <v>79</v>
      </c>
      <c r="AY92" s="278" t="s">
        <v>123</v>
      </c>
    </row>
    <row r="93" s="1" customFormat="1" ht="25.5" customHeight="1">
      <c r="B93" s="45"/>
      <c r="C93" s="233" t="s">
        <v>133</v>
      </c>
      <c r="D93" s="233" t="s">
        <v>205</v>
      </c>
      <c r="E93" s="234" t="s">
        <v>627</v>
      </c>
      <c r="F93" s="235" t="s">
        <v>628</v>
      </c>
      <c r="G93" s="236" t="s">
        <v>224</v>
      </c>
      <c r="H93" s="237">
        <v>32.536000000000001</v>
      </c>
      <c r="I93" s="238"/>
      <c r="J93" s="239">
        <f>ROUND(I93*H93,2)</f>
        <v>0</v>
      </c>
      <c r="K93" s="235" t="s">
        <v>209</v>
      </c>
      <c r="L93" s="71"/>
      <c r="M93" s="240" t="s">
        <v>21</v>
      </c>
      <c r="N93" s="241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129</v>
      </c>
      <c r="AT93" s="23" t="s">
        <v>205</v>
      </c>
      <c r="AU93" s="23" t="s">
        <v>81</v>
      </c>
      <c r="AY93" s="23" t="s">
        <v>123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129</v>
      </c>
      <c r="BM93" s="23" t="s">
        <v>629</v>
      </c>
    </row>
    <row r="94" s="11" customFormat="1">
      <c r="B94" s="242"/>
      <c r="C94" s="243"/>
      <c r="D94" s="244" t="s">
        <v>211</v>
      </c>
      <c r="E94" s="245" t="s">
        <v>21</v>
      </c>
      <c r="F94" s="246" t="s">
        <v>630</v>
      </c>
      <c r="G94" s="243"/>
      <c r="H94" s="245" t="s">
        <v>21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211</v>
      </c>
      <c r="AU94" s="252" t="s">
        <v>81</v>
      </c>
      <c r="AV94" s="11" t="s">
        <v>79</v>
      </c>
      <c r="AW94" s="11" t="s">
        <v>35</v>
      </c>
      <c r="AX94" s="11" t="s">
        <v>71</v>
      </c>
      <c r="AY94" s="252" t="s">
        <v>123</v>
      </c>
    </row>
    <row r="95" s="12" customFormat="1">
      <c r="B95" s="253"/>
      <c r="C95" s="254"/>
      <c r="D95" s="244" t="s">
        <v>211</v>
      </c>
      <c r="E95" s="255" t="s">
        <v>226</v>
      </c>
      <c r="F95" s="256" t="s">
        <v>631</v>
      </c>
      <c r="G95" s="254"/>
      <c r="H95" s="257">
        <v>32.536000000000001</v>
      </c>
      <c r="I95" s="258"/>
      <c r="J95" s="254"/>
      <c r="K95" s="254"/>
      <c r="L95" s="259"/>
      <c r="M95" s="260"/>
      <c r="N95" s="261"/>
      <c r="O95" s="261"/>
      <c r="P95" s="261"/>
      <c r="Q95" s="261"/>
      <c r="R95" s="261"/>
      <c r="S95" s="261"/>
      <c r="T95" s="262"/>
      <c r="AT95" s="263" t="s">
        <v>211</v>
      </c>
      <c r="AU95" s="263" t="s">
        <v>81</v>
      </c>
      <c r="AV95" s="12" t="s">
        <v>81</v>
      </c>
      <c r="AW95" s="12" t="s">
        <v>35</v>
      </c>
      <c r="AX95" s="12" t="s">
        <v>79</v>
      </c>
      <c r="AY95" s="263" t="s">
        <v>123</v>
      </c>
    </row>
    <row r="96" s="1" customFormat="1" ht="38.25" customHeight="1">
      <c r="B96" s="45"/>
      <c r="C96" s="233" t="s">
        <v>129</v>
      </c>
      <c r="D96" s="233" t="s">
        <v>205</v>
      </c>
      <c r="E96" s="234" t="s">
        <v>632</v>
      </c>
      <c r="F96" s="235" t="s">
        <v>633</v>
      </c>
      <c r="G96" s="236" t="s">
        <v>224</v>
      </c>
      <c r="H96" s="237">
        <v>32.536000000000001</v>
      </c>
      <c r="I96" s="238"/>
      <c r="J96" s="239">
        <f>ROUND(I96*H96,2)</f>
        <v>0</v>
      </c>
      <c r="K96" s="235" t="s">
        <v>209</v>
      </c>
      <c r="L96" s="71"/>
      <c r="M96" s="240" t="s">
        <v>21</v>
      </c>
      <c r="N96" s="241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129</v>
      </c>
      <c r="AT96" s="23" t="s">
        <v>205</v>
      </c>
      <c r="AU96" s="23" t="s">
        <v>81</v>
      </c>
      <c r="AY96" s="23" t="s">
        <v>123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129</v>
      </c>
      <c r="BM96" s="23" t="s">
        <v>634</v>
      </c>
    </row>
    <row r="97" s="12" customFormat="1">
      <c r="B97" s="253"/>
      <c r="C97" s="254"/>
      <c r="D97" s="244" t="s">
        <v>211</v>
      </c>
      <c r="E97" s="255" t="s">
        <v>21</v>
      </c>
      <c r="F97" s="256" t="s">
        <v>226</v>
      </c>
      <c r="G97" s="254"/>
      <c r="H97" s="257">
        <v>32.536000000000001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AT97" s="263" t="s">
        <v>211</v>
      </c>
      <c r="AU97" s="263" t="s">
        <v>81</v>
      </c>
      <c r="AV97" s="12" t="s">
        <v>81</v>
      </c>
      <c r="AW97" s="12" t="s">
        <v>35</v>
      </c>
      <c r="AX97" s="12" t="s">
        <v>79</v>
      </c>
      <c r="AY97" s="263" t="s">
        <v>123</v>
      </c>
    </row>
    <row r="98" s="1" customFormat="1" ht="25.5" customHeight="1">
      <c r="B98" s="45"/>
      <c r="C98" s="233" t="s">
        <v>122</v>
      </c>
      <c r="D98" s="233" t="s">
        <v>205</v>
      </c>
      <c r="E98" s="234" t="s">
        <v>635</v>
      </c>
      <c r="F98" s="235" t="s">
        <v>636</v>
      </c>
      <c r="G98" s="236" t="s">
        <v>219</v>
      </c>
      <c r="H98" s="237">
        <v>140.374</v>
      </c>
      <c r="I98" s="238"/>
      <c r="J98" s="239">
        <f>ROUND(I98*H98,2)</f>
        <v>0</v>
      </c>
      <c r="K98" s="235" t="s">
        <v>209</v>
      </c>
      <c r="L98" s="71"/>
      <c r="M98" s="240" t="s">
        <v>21</v>
      </c>
      <c r="N98" s="241" t="s">
        <v>42</v>
      </c>
      <c r="O98" s="46"/>
      <c r="P98" s="230">
        <f>O98*H98</f>
        <v>0</v>
      </c>
      <c r="Q98" s="230">
        <v>0.00084999999999999995</v>
      </c>
      <c r="R98" s="230">
        <f>Q98*H98</f>
        <v>0.11931789999999999</v>
      </c>
      <c r="S98" s="230">
        <v>0</v>
      </c>
      <c r="T98" s="231">
        <f>S98*H98</f>
        <v>0</v>
      </c>
      <c r="AR98" s="23" t="s">
        <v>129</v>
      </c>
      <c r="AT98" s="23" t="s">
        <v>205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129</v>
      </c>
      <c r="BM98" s="23" t="s">
        <v>637</v>
      </c>
    </row>
    <row r="99" s="11" customFormat="1">
      <c r="B99" s="242"/>
      <c r="C99" s="243"/>
      <c r="D99" s="244" t="s">
        <v>211</v>
      </c>
      <c r="E99" s="245" t="s">
        <v>21</v>
      </c>
      <c r="F99" s="246" t="s">
        <v>638</v>
      </c>
      <c r="G99" s="243"/>
      <c r="H99" s="245" t="s">
        <v>21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211</v>
      </c>
      <c r="AU99" s="252" t="s">
        <v>81</v>
      </c>
      <c r="AV99" s="11" t="s">
        <v>79</v>
      </c>
      <c r="AW99" s="11" t="s">
        <v>35</v>
      </c>
      <c r="AX99" s="11" t="s">
        <v>71</v>
      </c>
      <c r="AY99" s="252" t="s">
        <v>123</v>
      </c>
    </row>
    <row r="100" s="11" customFormat="1">
      <c r="B100" s="242"/>
      <c r="C100" s="243"/>
      <c r="D100" s="244" t="s">
        <v>211</v>
      </c>
      <c r="E100" s="245" t="s">
        <v>21</v>
      </c>
      <c r="F100" s="246" t="s">
        <v>639</v>
      </c>
      <c r="G100" s="243"/>
      <c r="H100" s="245" t="s">
        <v>21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211</v>
      </c>
      <c r="AU100" s="252" t="s">
        <v>81</v>
      </c>
      <c r="AV100" s="11" t="s">
        <v>79</v>
      </c>
      <c r="AW100" s="11" t="s">
        <v>35</v>
      </c>
      <c r="AX100" s="11" t="s">
        <v>71</v>
      </c>
      <c r="AY100" s="252" t="s">
        <v>123</v>
      </c>
    </row>
    <row r="101" s="12" customFormat="1">
      <c r="B101" s="253"/>
      <c r="C101" s="254"/>
      <c r="D101" s="244" t="s">
        <v>211</v>
      </c>
      <c r="E101" s="255" t="s">
        <v>594</v>
      </c>
      <c r="F101" s="256" t="s">
        <v>640</v>
      </c>
      <c r="G101" s="254"/>
      <c r="H101" s="257">
        <v>61.973999999999997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AT101" s="263" t="s">
        <v>211</v>
      </c>
      <c r="AU101" s="263" t="s">
        <v>81</v>
      </c>
      <c r="AV101" s="12" t="s">
        <v>81</v>
      </c>
      <c r="AW101" s="12" t="s">
        <v>35</v>
      </c>
      <c r="AX101" s="12" t="s">
        <v>71</v>
      </c>
      <c r="AY101" s="263" t="s">
        <v>123</v>
      </c>
    </row>
    <row r="102" s="11" customFormat="1">
      <c r="B102" s="242"/>
      <c r="C102" s="243"/>
      <c r="D102" s="244" t="s">
        <v>211</v>
      </c>
      <c r="E102" s="245" t="s">
        <v>21</v>
      </c>
      <c r="F102" s="246" t="s">
        <v>592</v>
      </c>
      <c r="G102" s="243"/>
      <c r="H102" s="245" t="s">
        <v>21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211</v>
      </c>
      <c r="AU102" s="252" t="s">
        <v>81</v>
      </c>
      <c r="AV102" s="11" t="s">
        <v>79</v>
      </c>
      <c r="AW102" s="11" t="s">
        <v>35</v>
      </c>
      <c r="AX102" s="11" t="s">
        <v>71</v>
      </c>
      <c r="AY102" s="252" t="s">
        <v>123</v>
      </c>
    </row>
    <row r="103" s="12" customFormat="1">
      <c r="B103" s="253"/>
      <c r="C103" s="254"/>
      <c r="D103" s="244" t="s">
        <v>211</v>
      </c>
      <c r="E103" s="255" t="s">
        <v>21</v>
      </c>
      <c r="F103" s="256" t="s">
        <v>641</v>
      </c>
      <c r="G103" s="254"/>
      <c r="H103" s="257">
        <v>40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AT103" s="263" t="s">
        <v>211</v>
      </c>
      <c r="AU103" s="263" t="s">
        <v>81</v>
      </c>
      <c r="AV103" s="12" t="s">
        <v>81</v>
      </c>
      <c r="AW103" s="12" t="s">
        <v>35</v>
      </c>
      <c r="AX103" s="12" t="s">
        <v>71</v>
      </c>
      <c r="AY103" s="263" t="s">
        <v>123</v>
      </c>
    </row>
    <row r="104" s="11" customFormat="1">
      <c r="B104" s="242"/>
      <c r="C104" s="243"/>
      <c r="D104" s="244" t="s">
        <v>211</v>
      </c>
      <c r="E104" s="245" t="s">
        <v>21</v>
      </c>
      <c r="F104" s="246" t="s">
        <v>642</v>
      </c>
      <c r="G104" s="243"/>
      <c r="H104" s="245" t="s">
        <v>21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211</v>
      </c>
      <c r="AU104" s="252" t="s">
        <v>81</v>
      </c>
      <c r="AV104" s="11" t="s">
        <v>79</v>
      </c>
      <c r="AW104" s="11" t="s">
        <v>35</v>
      </c>
      <c r="AX104" s="11" t="s">
        <v>71</v>
      </c>
      <c r="AY104" s="252" t="s">
        <v>123</v>
      </c>
    </row>
    <row r="105" s="12" customFormat="1">
      <c r="B105" s="253"/>
      <c r="C105" s="254"/>
      <c r="D105" s="244" t="s">
        <v>211</v>
      </c>
      <c r="E105" s="255" t="s">
        <v>21</v>
      </c>
      <c r="F105" s="256" t="s">
        <v>643</v>
      </c>
      <c r="G105" s="254"/>
      <c r="H105" s="257">
        <v>38.399999999999999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AT105" s="263" t="s">
        <v>211</v>
      </c>
      <c r="AU105" s="263" t="s">
        <v>81</v>
      </c>
      <c r="AV105" s="12" t="s">
        <v>81</v>
      </c>
      <c r="AW105" s="12" t="s">
        <v>35</v>
      </c>
      <c r="AX105" s="12" t="s">
        <v>71</v>
      </c>
      <c r="AY105" s="263" t="s">
        <v>123</v>
      </c>
    </row>
    <row r="106" s="13" customFormat="1">
      <c r="B106" s="268"/>
      <c r="C106" s="269"/>
      <c r="D106" s="244" t="s">
        <v>211</v>
      </c>
      <c r="E106" s="270" t="s">
        <v>598</v>
      </c>
      <c r="F106" s="271" t="s">
        <v>285</v>
      </c>
      <c r="G106" s="269"/>
      <c r="H106" s="272">
        <v>140.374</v>
      </c>
      <c r="I106" s="273"/>
      <c r="J106" s="269"/>
      <c r="K106" s="269"/>
      <c r="L106" s="274"/>
      <c r="M106" s="275"/>
      <c r="N106" s="276"/>
      <c r="O106" s="276"/>
      <c r="P106" s="276"/>
      <c r="Q106" s="276"/>
      <c r="R106" s="276"/>
      <c r="S106" s="276"/>
      <c r="T106" s="277"/>
      <c r="AT106" s="278" t="s">
        <v>211</v>
      </c>
      <c r="AU106" s="278" t="s">
        <v>81</v>
      </c>
      <c r="AV106" s="13" t="s">
        <v>129</v>
      </c>
      <c r="AW106" s="13" t="s">
        <v>35</v>
      </c>
      <c r="AX106" s="13" t="s">
        <v>79</v>
      </c>
      <c r="AY106" s="278" t="s">
        <v>123</v>
      </c>
    </row>
    <row r="107" s="1" customFormat="1" ht="38.25" customHeight="1">
      <c r="B107" s="45"/>
      <c r="C107" s="233" t="s">
        <v>142</v>
      </c>
      <c r="D107" s="233" t="s">
        <v>205</v>
      </c>
      <c r="E107" s="234" t="s">
        <v>644</v>
      </c>
      <c r="F107" s="235" t="s">
        <v>645</v>
      </c>
      <c r="G107" s="236" t="s">
        <v>219</v>
      </c>
      <c r="H107" s="237">
        <v>140.374</v>
      </c>
      <c r="I107" s="238"/>
      <c r="J107" s="239">
        <f>ROUND(I107*H107,2)</f>
        <v>0</v>
      </c>
      <c r="K107" s="235" t="s">
        <v>209</v>
      </c>
      <c r="L107" s="71"/>
      <c r="M107" s="240" t="s">
        <v>21</v>
      </c>
      <c r="N107" s="241" t="s">
        <v>42</v>
      </c>
      <c r="O107" s="4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3" t="s">
        <v>129</v>
      </c>
      <c r="AT107" s="23" t="s">
        <v>205</v>
      </c>
      <c r="AU107" s="23" t="s">
        <v>81</v>
      </c>
      <c r="AY107" s="23" t="s">
        <v>123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3" t="s">
        <v>79</v>
      </c>
      <c r="BK107" s="232">
        <f>ROUND(I107*H107,2)</f>
        <v>0</v>
      </c>
      <c r="BL107" s="23" t="s">
        <v>129</v>
      </c>
      <c r="BM107" s="23" t="s">
        <v>646</v>
      </c>
    </row>
    <row r="108" s="12" customFormat="1">
      <c r="B108" s="253"/>
      <c r="C108" s="254"/>
      <c r="D108" s="244" t="s">
        <v>211</v>
      </c>
      <c r="E108" s="255" t="s">
        <v>21</v>
      </c>
      <c r="F108" s="256" t="s">
        <v>598</v>
      </c>
      <c r="G108" s="254"/>
      <c r="H108" s="257">
        <v>140.374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211</v>
      </c>
      <c r="AU108" s="263" t="s">
        <v>81</v>
      </c>
      <c r="AV108" s="12" t="s">
        <v>81</v>
      </c>
      <c r="AW108" s="12" t="s">
        <v>35</v>
      </c>
      <c r="AX108" s="12" t="s">
        <v>71</v>
      </c>
      <c r="AY108" s="263" t="s">
        <v>123</v>
      </c>
    </row>
    <row r="109" s="13" customFormat="1">
      <c r="B109" s="268"/>
      <c r="C109" s="269"/>
      <c r="D109" s="244" t="s">
        <v>211</v>
      </c>
      <c r="E109" s="270" t="s">
        <v>21</v>
      </c>
      <c r="F109" s="271" t="s">
        <v>285</v>
      </c>
      <c r="G109" s="269"/>
      <c r="H109" s="272">
        <v>140.374</v>
      </c>
      <c r="I109" s="273"/>
      <c r="J109" s="269"/>
      <c r="K109" s="269"/>
      <c r="L109" s="274"/>
      <c r="M109" s="275"/>
      <c r="N109" s="276"/>
      <c r="O109" s="276"/>
      <c r="P109" s="276"/>
      <c r="Q109" s="276"/>
      <c r="R109" s="276"/>
      <c r="S109" s="276"/>
      <c r="T109" s="277"/>
      <c r="AT109" s="278" t="s">
        <v>211</v>
      </c>
      <c r="AU109" s="278" t="s">
        <v>81</v>
      </c>
      <c r="AV109" s="13" t="s">
        <v>129</v>
      </c>
      <c r="AW109" s="13" t="s">
        <v>35</v>
      </c>
      <c r="AX109" s="13" t="s">
        <v>79</v>
      </c>
      <c r="AY109" s="278" t="s">
        <v>123</v>
      </c>
    </row>
    <row r="110" s="1" customFormat="1" ht="38.25" customHeight="1">
      <c r="B110" s="45"/>
      <c r="C110" s="233" t="s">
        <v>146</v>
      </c>
      <c r="D110" s="233" t="s">
        <v>205</v>
      </c>
      <c r="E110" s="234" t="s">
        <v>647</v>
      </c>
      <c r="F110" s="235" t="s">
        <v>648</v>
      </c>
      <c r="G110" s="236" t="s">
        <v>224</v>
      </c>
      <c r="H110" s="237">
        <v>70.036000000000001</v>
      </c>
      <c r="I110" s="238"/>
      <c r="J110" s="239">
        <f>ROUND(I110*H110,2)</f>
        <v>0</v>
      </c>
      <c r="K110" s="235" t="s">
        <v>209</v>
      </c>
      <c r="L110" s="71"/>
      <c r="M110" s="240" t="s">
        <v>21</v>
      </c>
      <c r="N110" s="241" t="s">
        <v>42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3" t="s">
        <v>129</v>
      </c>
      <c r="AT110" s="23" t="s">
        <v>205</v>
      </c>
      <c r="AU110" s="23" t="s">
        <v>81</v>
      </c>
      <c r="AY110" s="23" t="s">
        <v>123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129</v>
      </c>
      <c r="BM110" s="23" t="s">
        <v>649</v>
      </c>
    </row>
    <row r="111" s="12" customFormat="1">
      <c r="B111" s="253"/>
      <c r="C111" s="254"/>
      <c r="D111" s="244" t="s">
        <v>211</v>
      </c>
      <c r="E111" s="255" t="s">
        <v>21</v>
      </c>
      <c r="F111" s="256" t="s">
        <v>226</v>
      </c>
      <c r="G111" s="254"/>
      <c r="H111" s="257">
        <v>32.536000000000001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AT111" s="263" t="s">
        <v>211</v>
      </c>
      <c r="AU111" s="263" t="s">
        <v>81</v>
      </c>
      <c r="AV111" s="12" t="s">
        <v>81</v>
      </c>
      <c r="AW111" s="12" t="s">
        <v>35</v>
      </c>
      <c r="AX111" s="12" t="s">
        <v>71</v>
      </c>
      <c r="AY111" s="263" t="s">
        <v>123</v>
      </c>
    </row>
    <row r="112" s="12" customFormat="1">
      <c r="B112" s="253"/>
      <c r="C112" s="254"/>
      <c r="D112" s="244" t="s">
        <v>211</v>
      </c>
      <c r="E112" s="255" t="s">
        <v>21</v>
      </c>
      <c r="F112" s="256" t="s">
        <v>591</v>
      </c>
      <c r="G112" s="254"/>
      <c r="H112" s="257">
        <v>37.5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AT112" s="263" t="s">
        <v>211</v>
      </c>
      <c r="AU112" s="263" t="s">
        <v>81</v>
      </c>
      <c r="AV112" s="12" t="s">
        <v>81</v>
      </c>
      <c r="AW112" s="12" t="s">
        <v>35</v>
      </c>
      <c r="AX112" s="12" t="s">
        <v>71</v>
      </c>
      <c r="AY112" s="263" t="s">
        <v>123</v>
      </c>
    </row>
    <row r="113" s="13" customFormat="1">
      <c r="B113" s="268"/>
      <c r="C113" s="269"/>
      <c r="D113" s="244" t="s">
        <v>211</v>
      </c>
      <c r="E113" s="270" t="s">
        <v>21</v>
      </c>
      <c r="F113" s="271" t="s">
        <v>285</v>
      </c>
      <c r="G113" s="269"/>
      <c r="H113" s="272">
        <v>70.036000000000001</v>
      </c>
      <c r="I113" s="273"/>
      <c r="J113" s="269"/>
      <c r="K113" s="269"/>
      <c r="L113" s="274"/>
      <c r="M113" s="275"/>
      <c r="N113" s="276"/>
      <c r="O113" s="276"/>
      <c r="P113" s="276"/>
      <c r="Q113" s="276"/>
      <c r="R113" s="276"/>
      <c r="S113" s="276"/>
      <c r="T113" s="277"/>
      <c r="AT113" s="278" t="s">
        <v>211</v>
      </c>
      <c r="AU113" s="278" t="s">
        <v>81</v>
      </c>
      <c r="AV113" s="13" t="s">
        <v>129</v>
      </c>
      <c r="AW113" s="13" t="s">
        <v>35</v>
      </c>
      <c r="AX113" s="13" t="s">
        <v>79</v>
      </c>
      <c r="AY113" s="278" t="s">
        <v>123</v>
      </c>
    </row>
    <row r="114" s="1" customFormat="1" ht="38.25" customHeight="1">
      <c r="B114" s="45"/>
      <c r="C114" s="233" t="s">
        <v>128</v>
      </c>
      <c r="D114" s="233" t="s">
        <v>205</v>
      </c>
      <c r="E114" s="234" t="s">
        <v>298</v>
      </c>
      <c r="F114" s="235" t="s">
        <v>299</v>
      </c>
      <c r="G114" s="236" t="s">
        <v>224</v>
      </c>
      <c r="H114" s="237">
        <v>70.036000000000001</v>
      </c>
      <c r="I114" s="238"/>
      <c r="J114" s="239">
        <f>ROUND(I114*H114,2)</f>
        <v>0</v>
      </c>
      <c r="K114" s="235" t="s">
        <v>209</v>
      </c>
      <c r="L114" s="71"/>
      <c r="M114" s="240" t="s">
        <v>21</v>
      </c>
      <c r="N114" s="241" t="s">
        <v>42</v>
      </c>
      <c r="O114" s="4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3" t="s">
        <v>129</v>
      </c>
      <c r="AT114" s="23" t="s">
        <v>205</v>
      </c>
      <c r="AU114" s="23" t="s">
        <v>81</v>
      </c>
      <c r="AY114" s="23" t="s">
        <v>123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3" t="s">
        <v>79</v>
      </c>
      <c r="BK114" s="232">
        <f>ROUND(I114*H114,2)</f>
        <v>0</v>
      </c>
      <c r="BL114" s="23" t="s">
        <v>129</v>
      </c>
      <c r="BM114" s="23" t="s">
        <v>650</v>
      </c>
    </row>
    <row r="115" s="12" customFormat="1">
      <c r="B115" s="253"/>
      <c r="C115" s="254"/>
      <c r="D115" s="244" t="s">
        <v>211</v>
      </c>
      <c r="E115" s="255" t="s">
        <v>21</v>
      </c>
      <c r="F115" s="256" t="s">
        <v>651</v>
      </c>
      <c r="G115" s="254"/>
      <c r="H115" s="257">
        <v>70.036000000000001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211</v>
      </c>
      <c r="AU115" s="263" t="s">
        <v>81</v>
      </c>
      <c r="AV115" s="12" t="s">
        <v>81</v>
      </c>
      <c r="AW115" s="12" t="s">
        <v>35</v>
      </c>
      <c r="AX115" s="12" t="s">
        <v>79</v>
      </c>
      <c r="AY115" s="263" t="s">
        <v>123</v>
      </c>
    </row>
    <row r="116" s="1" customFormat="1" ht="51" customHeight="1">
      <c r="B116" s="45"/>
      <c r="C116" s="233" t="s">
        <v>153</v>
      </c>
      <c r="D116" s="233" t="s">
        <v>205</v>
      </c>
      <c r="E116" s="234" t="s">
        <v>302</v>
      </c>
      <c r="F116" s="235" t="s">
        <v>303</v>
      </c>
      <c r="G116" s="236" t="s">
        <v>224</v>
      </c>
      <c r="H116" s="237">
        <v>1050.54</v>
      </c>
      <c r="I116" s="238"/>
      <c r="J116" s="239">
        <f>ROUND(I116*H116,2)</f>
        <v>0</v>
      </c>
      <c r="K116" s="235" t="s">
        <v>263</v>
      </c>
      <c r="L116" s="71"/>
      <c r="M116" s="240" t="s">
        <v>21</v>
      </c>
      <c r="N116" s="241" t="s">
        <v>42</v>
      </c>
      <c r="O116" s="46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3" t="s">
        <v>129</v>
      </c>
      <c r="AT116" s="23" t="s">
        <v>205</v>
      </c>
      <c r="AU116" s="23" t="s">
        <v>81</v>
      </c>
      <c r="AY116" s="23" t="s">
        <v>123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3" t="s">
        <v>79</v>
      </c>
      <c r="BK116" s="232">
        <f>ROUND(I116*H116,2)</f>
        <v>0</v>
      </c>
      <c r="BL116" s="23" t="s">
        <v>129</v>
      </c>
      <c r="BM116" s="23" t="s">
        <v>652</v>
      </c>
    </row>
    <row r="117" s="12" customFormat="1">
      <c r="B117" s="253"/>
      <c r="C117" s="254"/>
      <c r="D117" s="244" t="s">
        <v>211</v>
      </c>
      <c r="E117" s="255" t="s">
        <v>21</v>
      </c>
      <c r="F117" s="256" t="s">
        <v>653</v>
      </c>
      <c r="G117" s="254"/>
      <c r="H117" s="257">
        <v>1050.54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AT117" s="263" t="s">
        <v>211</v>
      </c>
      <c r="AU117" s="263" t="s">
        <v>81</v>
      </c>
      <c r="AV117" s="12" t="s">
        <v>81</v>
      </c>
      <c r="AW117" s="12" t="s">
        <v>35</v>
      </c>
      <c r="AX117" s="12" t="s">
        <v>79</v>
      </c>
      <c r="AY117" s="263" t="s">
        <v>123</v>
      </c>
    </row>
    <row r="118" s="1" customFormat="1" ht="25.5" customHeight="1">
      <c r="B118" s="45"/>
      <c r="C118" s="233" t="s">
        <v>157</v>
      </c>
      <c r="D118" s="233" t="s">
        <v>205</v>
      </c>
      <c r="E118" s="234" t="s">
        <v>306</v>
      </c>
      <c r="F118" s="235" t="s">
        <v>307</v>
      </c>
      <c r="G118" s="236" t="s">
        <v>224</v>
      </c>
      <c r="H118" s="237">
        <v>70.036000000000001</v>
      </c>
      <c r="I118" s="238"/>
      <c r="J118" s="239">
        <f>ROUND(I118*H118,2)</f>
        <v>0</v>
      </c>
      <c r="K118" s="235" t="s">
        <v>209</v>
      </c>
      <c r="L118" s="71"/>
      <c r="M118" s="240" t="s">
        <v>21</v>
      </c>
      <c r="N118" s="241" t="s">
        <v>42</v>
      </c>
      <c r="O118" s="46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3" t="s">
        <v>129</v>
      </c>
      <c r="AT118" s="23" t="s">
        <v>205</v>
      </c>
      <c r="AU118" s="23" t="s">
        <v>81</v>
      </c>
      <c r="AY118" s="23" t="s">
        <v>123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3" t="s">
        <v>79</v>
      </c>
      <c r="BK118" s="232">
        <f>ROUND(I118*H118,2)</f>
        <v>0</v>
      </c>
      <c r="BL118" s="23" t="s">
        <v>129</v>
      </c>
      <c r="BM118" s="23" t="s">
        <v>654</v>
      </c>
    </row>
    <row r="119" s="12" customFormat="1">
      <c r="B119" s="253"/>
      <c r="C119" s="254"/>
      <c r="D119" s="244" t="s">
        <v>211</v>
      </c>
      <c r="E119" s="255" t="s">
        <v>21</v>
      </c>
      <c r="F119" s="256" t="s">
        <v>651</v>
      </c>
      <c r="G119" s="254"/>
      <c r="H119" s="257">
        <v>70.036000000000001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AT119" s="263" t="s">
        <v>211</v>
      </c>
      <c r="AU119" s="263" t="s">
        <v>81</v>
      </c>
      <c r="AV119" s="12" t="s">
        <v>81</v>
      </c>
      <c r="AW119" s="12" t="s">
        <v>35</v>
      </c>
      <c r="AX119" s="12" t="s">
        <v>79</v>
      </c>
      <c r="AY119" s="263" t="s">
        <v>123</v>
      </c>
    </row>
    <row r="120" s="1" customFormat="1" ht="16.5" customHeight="1">
      <c r="B120" s="45"/>
      <c r="C120" s="233" t="s">
        <v>162</v>
      </c>
      <c r="D120" s="233" t="s">
        <v>205</v>
      </c>
      <c r="E120" s="234" t="s">
        <v>309</v>
      </c>
      <c r="F120" s="235" t="s">
        <v>310</v>
      </c>
      <c r="G120" s="236" t="s">
        <v>224</v>
      </c>
      <c r="H120" s="237">
        <v>70.036000000000001</v>
      </c>
      <c r="I120" s="238"/>
      <c r="J120" s="239">
        <f>ROUND(I120*H120,2)</f>
        <v>0</v>
      </c>
      <c r="K120" s="235" t="s">
        <v>209</v>
      </c>
      <c r="L120" s="71"/>
      <c r="M120" s="240" t="s">
        <v>21</v>
      </c>
      <c r="N120" s="241" t="s">
        <v>42</v>
      </c>
      <c r="O120" s="4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" t="s">
        <v>129</v>
      </c>
      <c r="AT120" s="23" t="s">
        <v>205</v>
      </c>
      <c r="AU120" s="23" t="s">
        <v>81</v>
      </c>
      <c r="AY120" s="23" t="s">
        <v>123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3" t="s">
        <v>79</v>
      </c>
      <c r="BK120" s="232">
        <f>ROUND(I120*H120,2)</f>
        <v>0</v>
      </c>
      <c r="BL120" s="23" t="s">
        <v>129</v>
      </c>
      <c r="BM120" s="23" t="s">
        <v>655</v>
      </c>
    </row>
    <row r="121" s="12" customFormat="1">
      <c r="B121" s="253"/>
      <c r="C121" s="254"/>
      <c r="D121" s="244" t="s">
        <v>211</v>
      </c>
      <c r="E121" s="255" t="s">
        <v>21</v>
      </c>
      <c r="F121" s="256" t="s">
        <v>651</v>
      </c>
      <c r="G121" s="254"/>
      <c r="H121" s="257">
        <v>70.036000000000001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211</v>
      </c>
      <c r="AU121" s="263" t="s">
        <v>81</v>
      </c>
      <c r="AV121" s="12" t="s">
        <v>81</v>
      </c>
      <c r="AW121" s="12" t="s">
        <v>35</v>
      </c>
      <c r="AX121" s="12" t="s">
        <v>79</v>
      </c>
      <c r="AY121" s="263" t="s">
        <v>123</v>
      </c>
    </row>
    <row r="122" s="1" customFormat="1" ht="16.5" customHeight="1">
      <c r="B122" s="45"/>
      <c r="C122" s="233" t="s">
        <v>166</v>
      </c>
      <c r="D122" s="233" t="s">
        <v>205</v>
      </c>
      <c r="E122" s="234" t="s">
        <v>312</v>
      </c>
      <c r="F122" s="235" t="s">
        <v>313</v>
      </c>
      <c r="G122" s="236" t="s">
        <v>314</v>
      </c>
      <c r="H122" s="237">
        <v>119.06100000000001</v>
      </c>
      <c r="I122" s="238"/>
      <c r="J122" s="239">
        <f>ROUND(I122*H122,2)</f>
        <v>0</v>
      </c>
      <c r="K122" s="235" t="s">
        <v>209</v>
      </c>
      <c r="L122" s="71"/>
      <c r="M122" s="240" t="s">
        <v>21</v>
      </c>
      <c r="N122" s="241" t="s">
        <v>42</v>
      </c>
      <c r="O122" s="46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3" t="s">
        <v>129</v>
      </c>
      <c r="AT122" s="23" t="s">
        <v>205</v>
      </c>
      <c r="AU122" s="23" t="s">
        <v>81</v>
      </c>
      <c r="AY122" s="23" t="s">
        <v>123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3" t="s">
        <v>79</v>
      </c>
      <c r="BK122" s="232">
        <f>ROUND(I122*H122,2)</f>
        <v>0</v>
      </c>
      <c r="BL122" s="23" t="s">
        <v>129</v>
      </c>
      <c r="BM122" s="23" t="s">
        <v>656</v>
      </c>
    </row>
    <row r="123" s="12" customFormat="1">
      <c r="B123" s="253"/>
      <c r="C123" s="254"/>
      <c r="D123" s="244" t="s">
        <v>211</v>
      </c>
      <c r="E123" s="255" t="s">
        <v>21</v>
      </c>
      <c r="F123" s="256" t="s">
        <v>657</v>
      </c>
      <c r="G123" s="254"/>
      <c r="H123" s="257">
        <v>119.06100000000001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AT123" s="263" t="s">
        <v>211</v>
      </c>
      <c r="AU123" s="263" t="s">
        <v>81</v>
      </c>
      <c r="AV123" s="12" t="s">
        <v>81</v>
      </c>
      <c r="AW123" s="12" t="s">
        <v>35</v>
      </c>
      <c r="AX123" s="12" t="s">
        <v>79</v>
      </c>
      <c r="AY123" s="263" t="s">
        <v>123</v>
      </c>
    </row>
    <row r="124" s="1" customFormat="1" ht="16.5" customHeight="1">
      <c r="B124" s="45"/>
      <c r="C124" s="220" t="s">
        <v>170</v>
      </c>
      <c r="D124" s="220" t="s">
        <v>125</v>
      </c>
      <c r="E124" s="221" t="s">
        <v>658</v>
      </c>
      <c r="F124" s="222" t="s">
        <v>659</v>
      </c>
      <c r="G124" s="223" t="s">
        <v>314</v>
      </c>
      <c r="H124" s="224">
        <v>15</v>
      </c>
      <c r="I124" s="225"/>
      <c r="J124" s="226">
        <f>ROUND(I124*H124,2)</f>
        <v>0</v>
      </c>
      <c r="K124" s="222" t="s">
        <v>209</v>
      </c>
      <c r="L124" s="227"/>
      <c r="M124" s="228" t="s">
        <v>21</v>
      </c>
      <c r="N124" s="229" t="s">
        <v>42</v>
      </c>
      <c r="O124" s="46"/>
      <c r="P124" s="230">
        <f>O124*H124</f>
        <v>0</v>
      </c>
      <c r="Q124" s="230">
        <v>1</v>
      </c>
      <c r="R124" s="230">
        <f>Q124*H124</f>
        <v>15</v>
      </c>
      <c r="S124" s="230">
        <v>0</v>
      </c>
      <c r="T124" s="231">
        <f>S124*H124</f>
        <v>0</v>
      </c>
      <c r="AR124" s="23" t="s">
        <v>128</v>
      </c>
      <c r="AT124" s="23" t="s">
        <v>125</v>
      </c>
      <c r="AU124" s="23" t="s">
        <v>81</v>
      </c>
      <c r="AY124" s="23" t="s">
        <v>123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3" t="s">
        <v>79</v>
      </c>
      <c r="BK124" s="232">
        <f>ROUND(I124*H124,2)</f>
        <v>0</v>
      </c>
      <c r="BL124" s="23" t="s">
        <v>129</v>
      </c>
      <c r="BM124" s="23" t="s">
        <v>660</v>
      </c>
    </row>
    <row r="125" s="11" customFormat="1">
      <c r="B125" s="242"/>
      <c r="C125" s="243"/>
      <c r="D125" s="244" t="s">
        <v>211</v>
      </c>
      <c r="E125" s="245" t="s">
        <v>21</v>
      </c>
      <c r="F125" s="246" t="s">
        <v>622</v>
      </c>
      <c r="G125" s="243"/>
      <c r="H125" s="245" t="s">
        <v>21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AT125" s="252" t="s">
        <v>211</v>
      </c>
      <c r="AU125" s="252" t="s">
        <v>81</v>
      </c>
      <c r="AV125" s="11" t="s">
        <v>79</v>
      </c>
      <c r="AW125" s="11" t="s">
        <v>35</v>
      </c>
      <c r="AX125" s="11" t="s">
        <v>71</v>
      </c>
      <c r="AY125" s="252" t="s">
        <v>123</v>
      </c>
    </row>
    <row r="126" s="12" customFormat="1">
      <c r="B126" s="253"/>
      <c r="C126" s="254"/>
      <c r="D126" s="244" t="s">
        <v>211</v>
      </c>
      <c r="E126" s="255" t="s">
        <v>21</v>
      </c>
      <c r="F126" s="256" t="s">
        <v>661</v>
      </c>
      <c r="G126" s="254"/>
      <c r="H126" s="257">
        <v>15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211</v>
      </c>
      <c r="AU126" s="263" t="s">
        <v>81</v>
      </c>
      <c r="AV126" s="12" t="s">
        <v>81</v>
      </c>
      <c r="AW126" s="12" t="s">
        <v>35</v>
      </c>
      <c r="AX126" s="12" t="s">
        <v>71</v>
      </c>
      <c r="AY126" s="263" t="s">
        <v>123</v>
      </c>
    </row>
    <row r="127" s="13" customFormat="1">
      <c r="B127" s="268"/>
      <c r="C127" s="269"/>
      <c r="D127" s="244" t="s">
        <v>211</v>
      </c>
      <c r="E127" s="270" t="s">
        <v>601</v>
      </c>
      <c r="F127" s="271" t="s">
        <v>285</v>
      </c>
      <c r="G127" s="269"/>
      <c r="H127" s="272">
        <v>15</v>
      </c>
      <c r="I127" s="273"/>
      <c r="J127" s="269"/>
      <c r="K127" s="269"/>
      <c r="L127" s="274"/>
      <c r="M127" s="275"/>
      <c r="N127" s="276"/>
      <c r="O127" s="276"/>
      <c r="P127" s="276"/>
      <c r="Q127" s="276"/>
      <c r="R127" s="276"/>
      <c r="S127" s="276"/>
      <c r="T127" s="277"/>
      <c r="AT127" s="278" t="s">
        <v>211</v>
      </c>
      <c r="AU127" s="278" t="s">
        <v>81</v>
      </c>
      <c r="AV127" s="13" t="s">
        <v>129</v>
      </c>
      <c r="AW127" s="13" t="s">
        <v>35</v>
      </c>
      <c r="AX127" s="13" t="s">
        <v>79</v>
      </c>
      <c r="AY127" s="278" t="s">
        <v>123</v>
      </c>
    </row>
    <row r="128" s="1" customFormat="1" ht="16.5" customHeight="1">
      <c r="B128" s="45"/>
      <c r="C128" s="220" t="s">
        <v>174</v>
      </c>
      <c r="D128" s="220" t="s">
        <v>125</v>
      </c>
      <c r="E128" s="221" t="s">
        <v>662</v>
      </c>
      <c r="F128" s="222" t="s">
        <v>663</v>
      </c>
      <c r="G128" s="223" t="s">
        <v>314</v>
      </c>
      <c r="H128" s="224">
        <v>14.25</v>
      </c>
      <c r="I128" s="225"/>
      <c r="J128" s="226">
        <f>ROUND(I128*H128,2)</f>
        <v>0</v>
      </c>
      <c r="K128" s="222" t="s">
        <v>209</v>
      </c>
      <c r="L128" s="227"/>
      <c r="M128" s="228" t="s">
        <v>21</v>
      </c>
      <c r="N128" s="229" t="s">
        <v>42</v>
      </c>
      <c r="O128" s="46"/>
      <c r="P128" s="230">
        <f>O128*H128</f>
        <v>0</v>
      </c>
      <c r="Q128" s="230">
        <v>1</v>
      </c>
      <c r="R128" s="230">
        <f>Q128*H128</f>
        <v>14.25</v>
      </c>
      <c r="S128" s="230">
        <v>0</v>
      </c>
      <c r="T128" s="231">
        <f>S128*H128</f>
        <v>0</v>
      </c>
      <c r="AR128" s="23" t="s">
        <v>128</v>
      </c>
      <c r="AT128" s="23" t="s">
        <v>125</v>
      </c>
      <c r="AU128" s="23" t="s">
        <v>81</v>
      </c>
      <c r="AY128" s="23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3" t="s">
        <v>79</v>
      </c>
      <c r="BK128" s="232">
        <f>ROUND(I128*H128,2)</f>
        <v>0</v>
      </c>
      <c r="BL128" s="23" t="s">
        <v>129</v>
      </c>
      <c r="BM128" s="23" t="s">
        <v>664</v>
      </c>
    </row>
    <row r="129" s="12" customFormat="1">
      <c r="B129" s="253"/>
      <c r="C129" s="254"/>
      <c r="D129" s="244" t="s">
        <v>211</v>
      </c>
      <c r="E129" s="255" t="s">
        <v>21</v>
      </c>
      <c r="F129" s="256" t="s">
        <v>665</v>
      </c>
      <c r="G129" s="254"/>
      <c r="H129" s="257">
        <v>14.25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211</v>
      </c>
      <c r="AU129" s="263" t="s">
        <v>81</v>
      </c>
      <c r="AV129" s="12" t="s">
        <v>81</v>
      </c>
      <c r="AW129" s="12" t="s">
        <v>35</v>
      </c>
      <c r="AX129" s="12" t="s">
        <v>71</v>
      </c>
      <c r="AY129" s="263" t="s">
        <v>123</v>
      </c>
    </row>
    <row r="130" s="13" customFormat="1">
      <c r="B130" s="268"/>
      <c r="C130" s="269"/>
      <c r="D130" s="244" t="s">
        <v>211</v>
      </c>
      <c r="E130" s="270" t="s">
        <v>602</v>
      </c>
      <c r="F130" s="271" t="s">
        <v>285</v>
      </c>
      <c r="G130" s="269"/>
      <c r="H130" s="272">
        <v>14.25</v>
      </c>
      <c r="I130" s="273"/>
      <c r="J130" s="269"/>
      <c r="K130" s="269"/>
      <c r="L130" s="274"/>
      <c r="M130" s="275"/>
      <c r="N130" s="276"/>
      <c r="O130" s="276"/>
      <c r="P130" s="276"/>
      <c r="Q130" s="276"/>
      <c r="R130" s="276"/>
      <c r="S130" s="276"/>
      <c r="T130" s="277"/>
      <c r="AT130" s="278" t="s">
        <v>211</v>
      </c>
      <c r="AU130" s="278" t="s">
        <v>81</v>
      </c>
      <c r="AV130" s="13" t="s">
        <v>129</v>
      </c>
      <c r="AW130" s="13" t="s">
        <v>35</v>
      </c>
      <c r="AX130" s="13" t="s">
        <v>79</v>
      </c>
      <c r="AY130" s="278" t="s">
        <v>123</v>
      </c>
    </row>
    <row r="131" s="1" customFormat="1" ht="16.5" customHeight="1">
      <c r="B131" s="45"/>
      <c r="C131" s="220" t="s">
        <v>10</v>
      </c>
      <c r="D131" s="220" t="s">
        <v>125</v>
      </c>
      <c r="E131" s="221" t="s">
        <v>666</v>
      </c>
      <c r="F131" s="222" t="s">
        <v>667</v>
      </c>
      <c r="G131" s="223" t="s">
        <v>314</v>
      </c>
      <c r="H131" s="224">
        <v>34.200000000000003</v>
      </c>
      <c r="I131" s="225"/>
      <c r="J131" s="226">
        <f>ROUND(I131*H131,2)</f>
        <v>0</v>
      </c>
      <c r="K131" s="222" t="s">
        <v>21</v>
      </c>
      <c r="L131" s="227"/>
      <c r="M131" s="228" t="s">
        <v>21</v>
      </c>
      <c r="N131" s="229" t="s">
        <v>42</v>
      </c>
      <c r="O131" s="46"/>
      <c r="P131" s="230">
        <f>O131*H131</f>
        <v>0</v>
      </c>
      <c r="Q131" s="230">
        <v>1</v>
      </c>
      <c r="R131" s="230">
        <f>Q131*H131</f>
        <v>34.200000000000003</v>
      </c>
      <c r="S131" s="230">
        <v>0</v>
      </c>
      <c r="T131" s="231">
        <f>S131*H131</f>
        <v>0</v>
      </c>
      <c r="AR131" s="23" t="s">
        <v>128</v>
      </c>
      <c r="AT131" s="23" t="s">
        <v>125</v>
      </c>
      <c r="AU131" s="23" t="s">
        <v>81</v>
      </c>
      <c r="AY131" s="23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3" t="s">
        <v>79</v>
      </c>
      <c r="BK131" s="232">
        <f>ROUND(I131*H131,2)</f>
        <v>0</v>
      </c>
      <c r="BL131" s="23" t="s">
        <v>129</v>
      </c>
      <c r="BM131" s="23" t="s">
        <v>668</v>
      </c>
    </row>
    <row r="132" s="12" customFormat="1">
      <c r="B132" s="253"/>
      <c r="C132" s="254"/>
      <c r="D132" s="244" t="s">
        <v>211</v>
      </c>
      <c r="E132" s="255" t="s">
        <v>21</v>
      </c>
      <c r="F132" s="256" t="s">
        <v>669</v>
      </c>
      <c r="G132" s="254"/>
      <c r="H132" s="257">
        <v>34.200000000000003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AT132" s="263" t="s">
        <v>211</v>
      </c>
      <c r="AU132" s="263" t="s">
        <v>81</v>
      </c>
      <c r="AV132" s="12" t="s">
        <v>81</v>
      </c>
      <c r="AW132" s="12" t="s">
        <v>35</v>
      </c>
      <c r="AX132" s="12" t="s">
        <v>71</v>
      </c>
      <c r="AY132" s="263" t="s">
        <v>123</v>
      </c>
    </row>
    <row r="133" s="13" customFormat="1">
      <c r="B133" s="268"/>
      <c r="C133" s="269"/>
      <c r="D133" s="244" t="s">
        <v>211</v>
      </c>
      <c r="E133" s="270" t="s">
        <v>604</v>
      </c>
      <c r="F133" s="271" t="s">
        <v>285</v>
      </c>
      <c r="G133" s="269"/>
      <c r="H133" s="272">
        <v>34.200000000000003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AT133" s="278" t="s">
        <v>211</v>
      </c>
      <c r="AU133" s="278" t="s">
        <v>81</v>
      </c>
      <c r="AV133" s="13" t="s">
        <v>129</v>
      </c>
      <c r="AW133" s="13" t="s">
        <v>35</v>
      </c>
      <c r="AX133" s="13" t="s">
        <v>79</v>
      </c>
      <c r="AY133" s="278" t="s">
        <v>123</v>
      </c>
    </row>
    <row r="134" s="1" customFormat="1" ht="25.5" customHeight="1">
      <c r="B134" s="45"/>
      <c r="C134" s="233" t="s">
        <v>181</v>
      </c>
      <c r="D134" s="233" t="s">
        <v>205</v>
      </c>
      <c r="E134" s="234" t="s">
        <v>317</v>
      </c>
      <c r="F134" s="235" t="s">
        <v>318</v>
      </c>
      <c r="G134" s="236" t="s">
        <v>224</v>
      </c>
      <c r="H134" s="237">
        <v>56.932000000000002</v>
      </c>
      <c r="I134" s="238"/>
      <c r="J134" s="239">
        <f>ROUND(I134*H134,2)</f>
        <v>0</v>
      </c>
      <c r="K134" s="235" t="s">
        <v>209</v>
      </c>
      <c r="L134" s="71"/>
      <c r="M134" s="240" t="s">
        <v>21</v>
      </c>
      <c r="N134" s="241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129</v>
      </c>
      <c r="AT134" s="23" t="s">
        <v>205</v>
      </c>
      <c r="AU134" s="23" t="s">
        <v>81</v>
      </c>
      <c r="AY134" s="23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129</v>
      </c>
      <c r="BM134" s="23" t="s">
        <v>670</v>
      </c>
    </row>
    <row r="135" s="12" customFormat="1">
      <c r="B135" s="253"/>
      <c r="C135" s="254"/>
      <c r="D135" s="244" t="s">
        <v>211</v>
      </c>
      <c r="E135" s="255" t="s">
        <v>21</v>
      </c>
      <c r="F135" s="256" t="s">
        <v>591</v>
      </c>
      <c r="G135" s="254"/>
      <c r="H135" s="257">
        <v>37.5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AT135" s="263" t="s">
        <v>211</v>
      </c>
      <c r="AU135" s="263" t="s">
        <v>81</v>
      </c>
      <c r="AV135" s="12" t="s">
        <v>81</v>
      </c>
      <c r="AW135" s="12" t="s">
        <v>35</v>
      </c>
      <c r="AX135" s="12" t="s">
        <v>71</v>
      </c>
      <c r="AY135" s="263" t="s">
        <v>123</v>
      </c>
    </row>
    <row r="136" s="12" customFormat="1">
      <c r="B136" s="253"/>
      <c r="C136" s="254"/>
      <c r="D136" s="244" t="s">
        <v>211</v>
      </c>
      <c r="E136" s="255" t="s">
        <v>21</v>
      </c>
      <c r="F136" s="256" t="s">
        <v>671</v>
      </c>
      <c r="G136" s="254"/>
      <c r="H136" s="257">
        <v>19.431999999999999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AT136" s="263" t="s">
        <v>211</v>
      </c>
      <c r="AU136" s="263" t="s">
        <v>81</v>
      </c>
      <c r="AV136" s="12" t="s">
        <v>81</v>
      </c>
      <c r="AW136" s="12" t="s">
        <v>35</v>
      </c>
      <c r="AX136" s="12" t="s">
        <v>71</v>
      </c>
      <c r="AY136" s="263" t="s">
        <v>123</v>
      </c>
    </row>
    <row r="137" s="13" customFormat="1">
      <c r="B137" s="268"/>
      <c r="C137" s="269"/>
      <c r="D137" s="244" t="s">
        <v>211</v>
      </c>
      <c r="E137" s="270" t="s">
        <v>611</v>
      </c>
      <c r="F137" s="271" t="s">
        <v>285</v>
      </c>
      <c r="G137" s="269"/>
      <c r="H137" s="272">
        <v>56.932000000000002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AT137" s="278" t="s">
        <v>211</v>
      </c>
      <c r="AU137" s="278" t="s">
        <v>81</v>
      </c>
      <c r="AV137" s="13" t="s">
        <v>129</v>
      </c>
      <c r="AW137" s="13" t="s">
        <v>35</v>
      </c>
      <c r="AX137" s="13" t="s">
        <v>79</v>
      </c>
      <c r="AY137" s="278" t="s">
        <v>123</v>
      </c>
    </row>
    <row r="138" s="1" customFormat="1" ht="38.25" customHeight="1">
      <c r="B138" s="45"/>
      <c r="C138" s="233" t="s">
        <v>185</v>
      </c>
      <c r="D138" s="233" t="s">
        <v>205</v>
      </c>
      <c r="E138" s="234" t="s">
        <v>672</v>
      </c>
      <c r="F138" s="235" t="s">
        <v>673</v>
      </c>
      <c r="G138" s="236" t="s">
        <v>224</v>
      </c>
      <c r="H138" s="237">
        <v>9.8279999999999994</v>
      </c>
      <c r="I138" s="238"/>
      <c r="J138" s="239">
        <f>ROUND(I138*H138,2)</f>
        <v>0</v>
      </c>
      <c r="K138" s="235" t="s">
        <v>209</v>
      </c>
      <c r="L138" s="71"/>
      <c r="M138" s="240" t="s">
        <v>21</v>
      </c>
      <c r="N138" s="241" t="s">
        <v>42</v>
      </c>
      <c r="O138" s="46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" t="s">
        <v>129</v>
      </c>
      <c r="AT138" s="23" t="s">
        <v>205</v>
      </c>
      <c r="AU138" s="23" t="s">
        <v>81</v>
      </c>
      <c r="AY138" s="23" t="s">
        <v>123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3" t="s">
        <v>79</v>
      </c>
      <c r="BK138" s="232">
        <f>ROUND(I138*H138,2)</f>
        <v>0</v>
      </c>
      <c r="BL138" s="23" t="s">
        <v>129</v>
      </c>
      <c r="BM138" s="23" t="s">
        <v>674</v>
      </c>
    </row>
    <row r="139" s="11" customFormat="1">
      <c r="B139" s="242"/>
      <c r="C139" s="243"/>
      <c r="D139" s="244" t="s">
        <v>211</v>
      </c>
      <c r="E139" s="245" t="s">
        <v>21</v>
      </c>
      <c r="F139" s="246" t="s">
        <v>675</v>
      </c>
      <c r="G139" s="243"/>
      <c r="H139" s="245" t="s">
        <v>21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211</v>
      </c>
      <c r="AU139" s="252" t="s">
        <v>81</v>
      </c>
      <c r="AV139" s="11" t="s">
        <v>79</v>
      </c>
      <c r="AW139" s="11" t="s">
        <v>35</v>
      </c>
      <c r="AX139" s="11" t="s">
        <v>71</v>
      </c>
      <c r="AY139" s="252" t="s">
        <v>123</v>
      </c>
    </row>
    <row r="140" s="12" customFormat="1">
      <c r="B140" s="253"/>
      <c r="C140" s="254"/>
      <c r="D140" s="244" t="s">
        <v>211</v>
      </c>
      <c r="E140" s="255" t="s">
        <v>609</v>
      </c>
      <c r="F140" s="256" t="s">
        <v>676</v>
      </c>
      <c r="G140" s="254"/>
      <c r="H140" s="257">
        <v>9.8279999999999994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211</v>
      </c>
      <c r="AU140" s="263" t="s">
        <v>81</v>
      </c>
      <c r="AV140" s="12" t="s">
        <v>81</v>
      </c>
      <c r="AW140" s="12" t="s">
        <v>35</v>
      </c>
      <c r="AX140" s="12" t="s">
        <v>79</v>
      </c>
      <c r="AY140" s="263" t="s">
        <v>123</v>
      </c>
    </row>
    <row r="141" s="1" customFormat="1" ht="16.5" customHeight="1">
      <c r="B141" s="45"/>
      <c r="C141" s="220" t="s">
        <v>189</v>
      </c>
      <c r="D141" s="220" t="s">
        <v>125</v>
      </c>
      <c r="E141" s="221" t="s">
        <v>320</v>
      </c>
      <c r="F141" s="222" t="s">
        <v>321</v>
      </c>
      <c r="G141" s="223" t="s">
        <v>314</v>
      </c>
      <c r="H141" s="224">
        <v>44.720999999999997</v>
      </c>
      <c r="I141" s="225"/>
      <c r="J141" s="226">
        <f>ROUND(I141*H141,2)</f>
        <v>0</v>
      </c>
      <c r="K141" s="222" t="s">
        <v>209</v>
      </c>
      <c r="L141" s="227"/>
      <c r="M141" s="228" t="s">
        <v>21</v>
      </c>
      <c r="N141" s="229" t="s">
        <v>42</v>
      </c>
      <c r="O141" s="46"/>
      <c r="P141" s="230">
        <f>O141*H141</f>
        <v>0</v>
      </c>
      <c r="Q141" s="230">
        <v>1</v>
      </c>
      <c r="R141" s="230">
        <f>Q141*H141</f>
        <v>44.720999999999997</v>
      </c>
      <c r="S141" s="230">
        <v>0</v>
      </c>
      <c r="T141" s="231">
        <f>S141*H141</f>
        <v>0</v>
      </c>
      <c r="AR141" s="23" t="s">
        <v>128</v>
      </c>
      <c r="AT141" s="23" t="s">
        <v>125</v>
      </c>
      <c r="AU141" s="23" t="s">
        <v>81</v>
      </c>
      <c r="AY141" s="23" t="s">
        <v>123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3" t="s">
        <v>79</v>
      </c>
      <c r="BK141" s="232">
        <f>ROUND(I141*H141,2)</f>
        <v>0</v>
      </c>
      <c r="BL141" s="23" t="s">
        <v>129</v>
      </c>
      <c r="BM141" s="23" t="s">
        <v>677</v>
      </c>
    </row>
    <row r="142" s="12" customFormat="1">
      <c r="B142" s="253"/>
      <c r="C142" s="254"/>
      <c r="D142" s="244" t="s">
        <v>211</v>
      </c>
      <c r="E142" s="255" t="s">
        <v>21</v>
      </c>
      <c r="F142" s="256" t="s">
        <v>678</v>
      </c>
      <c r="G142" s="254"/>
      <c r="H142" s="257">
        <v>44.720999999999997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211</v>
      </c>
      <c r="AU142" s="263" t="s">
        <v>81</v>
      </c>
      <c r="AV142" s="12" t="s">
        <v>81</v>
      </c>
      <c r="AW142" s="12" t="s">
        <v>35</v>
      </c>
      <c r="AX142" s="12" t="s">
        <v>79</v>
      </c>
      <c r="AY142" s="263" t="s">
        <v>123</v>
      </c>
    </row>
    <row r="143" s="1" customFormat="1" ht="16.5" customHeight="1">
      <c r="B143" s="45"/>
      <c r="C143" s="220" t="s">
        <v>193</v>
      </c>
      <c r="D143" s="220" t="s">
        <v>125</v>
      </c>
      <c r="E143" s="221" t="s">
        <v>679</v>
      </c>
      <c r="F143" s="222" t="s">
        <v>680</v>
      </c>
      <c r="G143" s="223" t="s">
        <v>314</v>
      </c>
      <c r="H143" s="224">
        <v>19.655999999999999</v>
      </c>
      <c r="I143" s="225"/>
      <c r="J143" s="226">
        <f>ROUND(I143*H143,2)</f>
        <v>0</v>
      </c>
      <c r="K143" s="222" t="s">
        <v>21</v>
      </c>
      <c r="L143" s="227"/>
      <c r="M143" s="228" t="s">
        <v>21</v>
      </c>
      <c r="N143" s="229" t="s">
        <v>42</v>
      </c>
      <c r="O143" s="46"/>
      <c r="P143" s="230">
        <f>O143*H143</f>
        <v>0</v>
      </c>
      <c r="Q143" s="230">
        <v>1</v>
      </c>
      <c r="R143" s="230">
        <f>Q143*H143</f>
        <v>19.655999999999999</v>
      </c>
      <c r="S143" s="230">
        <v>0</v>
      </c>
      <c r="T143" s="231">
        <f>S143*H143</f>
        <v>0</v>
      </c>
      <c r="AR143" s="23" t="s">
        <v>128</v>
      </c>
      <c r="AT143" s="23" t="s">
        <v>125</v>
      </c>
      <c r="AU143" s="23" t="s">
        <v>81</v>
      </c>
      <c r="AY143" s="23" t="s">
        <v>123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129</v>
      </c>
      <c r="BM143" s="23" t="s">
        <v>681</v>
      </c>
    </row>
    <row r="144" s="12" customFormat="1">
      <c r="B144" s="253"/>
      <c r="C144" s="254"/>
      <c r="D144" s="244" t="s">
        <v>211</v>
      </c>
      <c r="E144" s="255" t="s">
        <v>21</v>
      </c>
      <c r="F144" s="256" t="s">
        <v>682</v>
      </c>
      <c r="G144" s="254"/>
      <c r="H144" s="257">
        <v>19.655999999999999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211</v>
      </c>
      <c r="AU144" s="263" t="s">
        <v>81</v>
      </c>
      <c r="AV144" s="12" t="s">
        <v>81</v>
      </c>
      <c r="AW144" s="12" t="s">
        <v>35</v>
      </c>
      <c r="AX144" s="12" t="s">
        <v>79</v>
      </c>
      <c r="AY144" s="263" t="s">
        <v>123</v>
      </c>
    </row>
    <row r="145" s="10" customFormat="1" ht="29.88" customHeight="1">
      <c r="B145" s="204"/>
      <c r="C145" s="205"/>
      <c r="D145" s="206" t="s">
        <v>70</v>
      </c>
      <c r="E145" s="218" t="s">
        <v>81</v>
      </c>
      <c r="F145" s="218" t="s">
        <v>429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SUM(P146:P155)</f>
        <v>0</v>
      </c>
      <c r="Q145" s="212"/>
      <c r="R145" s="213">
        <f>SUM(R146:R155)</f>
        <v>0.084659360000000003</v>
      </c>
      <c r="S145" s="212"/>
      <c r="T145" s="214">
        <f>SUM(T146:T155)</f>
        <v>0</v>
      </c>
      <c r="AR145" s="215" t="s">
        <v>79</v>
      </c>
      <c r="AT145" s="216" t="s">
        <v>70</v>
      </c>
      <c r="AU145" s="216" t="s">
        <v>79</v>
      </c>
      <c r="AY145" s="215" t="s">
        <v>123</v>
      </c>
      <c r="BK145" s="217">
        <f>SUM(BK146:BK155)</f>
        <v>0</v>
      </c>
    </row>
    <row r="146" s="1" customFormat="1" ht="16.5" customHeight="1">
      <c r="B146" s="45"/>
      <c r="C146" s="233" t="s">
        <v>197</v>
      </c>
      <c r="D146" s="233" t="s">
        <v>205</v>
      </c>
      <c r="E146" s="234" t="s">
        <v>683</v>
      </c>
      <c r="F146" s="235" t="s">
        <v>684</v>
      </c>
      <c r="G146" s="236" t="s">
        <v>208</v>
      </c>
      <c r="H146" s="237">
        <v>24</v>
      </c>
      <c r="I146" s="238"/>
      <c r="J146" s="239">
        <f>ROUND(I146*H146,2)</f>
        <v>0</v>
      </c>
      <c r="K146" s="235" t="s">
        <v>209</v>
      </c>
      <c r="L146" s="71"/>
      <c r="M146" s="240" t="s">
        <v>21</v>
      </c>
      <c r="N146" s="241" t="s">
        <v>42</v>
      </c>
      <c r="O146" s="46"/>
      <c r="P146" s="230">
        <f>O146*H146</f>
        <v>0</v>
      </c>
      <c r="Q146" s="230">
        <v>0.00116</v>
      </c>
      <c r="R146" s="230">
        <f>Q146*H146</f>
        <v>0.02784</v>
      </c>
      <c r="S146" s="230">
        <v>0</v>
      </c>
      <c r="T146" s="231">
        <f>S146*H146</f>
        <v>0</v>
      </c>
      <c r="AR146" s="23" t="s">
        <v>129</v>
      </c>
      <c r="AT146" s="23" t="s">
        <v>205</v>
      </c>
      <c r="AU146" s="23" t="s">
        <v>81</v>
      </c>
      <c r="AY146" s="23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129</v>
      </c>
      <c r="BM146" s="23" t="s">
        <v>685</v>
      </c>
    </row>
    <row r="147" s="11" customFormat="1">
      <c r="B147" s="242"/>
      <c r="C147" s="243"/>
      <c r="D147" s="244" t="s">
        <v>211</v>
      </c>
      <c r="E147" s="245" t="s">
        <v>21</v>
      </c>
      <c r="F147" s="246" t="s">
        <v>622</v>
      </c>
      <c r="G147" s="243"/>
      <c r="H147" s="245" t="s">
        <v>21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211</v>
      </c>
      <c r="AU147" s="252" t="s">
        <v>81</v>
      </c>
      <c r="AV147" s="11" t="s">
        <v>79</v>
      </c>
      <c r="AW147" s="11" t="s">
        <v>35</v>
      </c>
      <c r="AX147" s="11" t="s">
        <v>71</v>
      </c>
      <c r="AY147" s="252" t="s">
        <v>123</v>
      </c>
    </row>
    <row r="148" s="12" customFormat="1">
      <c r="B148" s="253"/>
      <c r="C148" s="254"/>
      <c r="D148" s="244" t="s">
        <v>211</v>
      </c>
      <c r="E148" s="255" t="s">
        <v>230</v>
      </c>
      <c r="F148" s="256" t="s">
        <v>686</v>
      </c>
      <c r="G148" s="254"/>
      <c r="H148" s="257">
        <v>24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AT148" s="263" t="s">
        <v>211</v>
      </c>
      <c r="AU148" s="263" t="s">
        <v>81</v>
      </c>
      <c r="AV148" s="12" t="s">
        <v>81</v>
      </c>
      <c r="AW148" s="12" t="s">
        <v>35</v>
      </c>
      <c r="AX148" s="12" t="s">
        <v>79</v>
      </c>
      <c r="AY148" s="263" t="s">
        <v>123</v>
      </c>
    </row>
    <row r="149" s="1" customFormat="1" ht="16.5" customHeight="1">
      <c r="B149" s="45"/>
      <c r="C149" s="220" t="s">
        <v>9</v>
      </c>
      <c r="D149" s="220" t="s">
        <v>125</v>
      </c>
      <c r="E149" s="221" t="s">
        <v>439</v>
      </c>
      <c r="F149" s="222" t="s">
        <v>440</v>
      </c>
      <c r="G149" s="223" t="s">
        <v>219</v>
      </c>
      <c r="H149" s="224">
        <v>144.45599999999999</v>
      </c>
      <c r="I149" s="225"/>
      <c r="J149" s="226">
        <f>ROUND(I149*H149,2)</f>
        <v>0</v>
      </c>
      <c r="K149" s="222" t="s">
        <v>21</v>
      </c>
      <c r="L149" s="227"/>
      <c r="M149" s="228" t="s">
        <v>21</v>
      </c>
      <c r="N149" s="229" t="s">
        <v>42</v>
      </c>
      <c r="O149" s="46"/>
      <c r="P149" s="230">
        <f>O149*H149</f>
        <v>0</v>
      </c>
      <c r="Q149" s="230">
        <v>0.00029999999999999997</v>
      </c>
      <c r="R149" s="230">
        <f>Q149*H149</f>
        <v>0.043336799999999995</v>
      </c>
      <c r="S149" s="230">
        <v>0</v>
      </c>
      <c r="T149" s="231">
        <f>S149*H149</f>
        <v>0</v>
      </c>
      <c r="AR149" s="23" t="s">
        <v>128</v>
      </c>
      <c r="AT149" s="23" t="s">
        <v>125</v>
      </c>
      <c r="AU149" s="23" t="s">
        <v>81</v>
      </c>
      <c r="AY149" s="23" t="s">
        <v>123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3" t="s">
        <v>79</v>
      </c>
      <c r="BK149" s="232">
        <f>ROUND(I149*H149,2)</f>
        <v>0</v>
      </c>
      <c r="BL149" s="23" t="s">
        <v>129</v>
      </c>
      <c r="BM149" s="23" t="s">
        <v>687</v>
      </c>
    </row>
    <row r="150" s="12" customFormat="1">
      <c r="B150" s="253"/>
      <c r="C150" s="254"/>
      <c r="D150" s="244" t="s">
        <v>211</v>
      </c>
      <c r="E150" s="255" t="s">
        <v>21</v>
      </c>
      <c r="F150" s="256" t="s">
        <v>688</v>
      </c>
      <c r="G150" s="254"/>
      <c r="H150" s="257">
        <v>144.45599999999999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AT150" s="263" t="s">
        <v>211</v>
      </c>
      <c r="AU150" s="263" t="s">
        <v>81</v>
      </c>
      <c r="AV150" s="12" t="s">
        <v>81</v>
      </c>
      <c r="AW150" s="12" t="s">
        <v>35</v>
      </c>
      <c r="AX150" s="12" t="s">
        <v>79</v>
      </c>
      <c r="AY150" s="263" t="s">
        <v>123</v>
      </c>
    </row>
    <row r="151" s="1" customFormat="1" ht="38.25" customHeight="1">
      <c r="B151" s="45"/>
      <c r="C151" s="233" t="s">
        <v>204</v>
      </c>
      <c r="D151" s="233" t="s">
        <v>205</v>
      </c>
      <c r="E151" s="234" t="s">
        <v>689</v>
      </c>
      <c r="F151" s="235" t="s">
        <v>690</v>
      </c>
      <c r="G151" s="236" t="s">
        <v>219</v>
      </c>
      <c r="H151" s="237">
        <v>96.304000000000002</v>
      </c>
      <c r="I151" s="238"/>
      <c r="J151" s="239">
        <f>ROUND(I151*H151,2)</f>
        <v>0</v>
      </c>
      <c r="K151" s="235" t="s">
        <v>209</v>
      </c>
      <c r="L151" s="71"/>
      <c r="M151" s="240" t="s">
        <v>21</v>
      </c>
      <c r="N151" s="241" t="s">
        <v>42</v>
      </c>
      <c r="O151" s="46"/>
      <c r="P151" s="230">
        <f>O151*H151</f>
        <v>0</v>
      </c>
      <c r="Q151" s="230">
        <v>0.00013999999999999999</v>
      </c>
      <c r="R151" s="230">
        <f>Q151*H151</f>
        <v>0.013482559999999999</v>
      </c>
      <c r="S151" s="230">
        <v>0</v>
      </c>
      <c r="T151" s="231">
        <f>S151*H151</f>
        <v>0</v>
      </c>
      <c r="AR151" s="23" t="s">
        <v>129</v>
      </c>
      <c r="AT151" s="23" t="s">
        <v>205</v>
      </c>
      <c r="AU151" s="23" t="s">
        <v>81</v>
      </c>
      <c r="AY151" s="23" t="s">
        <v>123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3" t="s">
        <v>79</v>
      </c>
      <c r="BK151" s="232">
        <f>ROUND(I151*H151,2)</f>
        <v>0</v>
      </c>
      <c r="BL151" s="23" t="s">
        <v>129</v>
      </c>
      <c r="BM151" s="23" t="s">
        <v>691</v>
      </c>
    </row>
    <row r="152" s="11" customFormat="1">
      <c r="B152" s="242"/>
      <c r="C152" s="243"/>
      <c r="D152" s="244" t="s">
        <v>211</v>
      </c>
      <c r="E152" s="245" t="s">
        <v>21</v>
      </c>
      <c r="F152" s="246" t="s">
        <v>622</v>
      </c>
      <c r="G152" s="243"/>
      <c r="H152" s="245" t="s">
        <v>21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211</v>
      </c>
      <c r="AU152" s="252" t="s">
        <v>81</v>
      </c>
      <c r="AV152" s="11" t="s">
        <v>79</v>
      </c>
      <c r="AW152" s="11" t="s">
        <v>35</v>
      </c>
      <c r="AX152" s="11" t="s">
        <v>71</v>
      </c>
      <c r="AY152" s="252" t="s">
        <v>123</v>
      </c>
    </row>
    <row r="153" s="12" customFormat="1">
      <c r="B153" s="253"/>
      <c r="C153" s="254"/>
      <c r="D153" s="244" t="s">
        <v>211</v>
      </c>
      <c r="E153" s="255" t="s">
        <v>21</v>
      </c>
      <c r="F153" s="256" t="s">
        <v>692</v>
      </c>
      <c r="G153" s="254"/>
      <c r="H153" s="257">
        <v>85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AT153" s="263" t="s">
        <v>211</v>
      </c>
      <c r="AU153" s="263" t="s">
        <v>81</v>
      </c>
      <c r="AV153" s="12" t="s">
        <v>81</v>
      </c>
      <c r="AW153" s="12" t="s">
        <v>35</v>
      </c>
      <c r="AX153" s="12" t="s">
        <v>71</v>
      </c>
      <c r="AY153" s="263" t="s">
        <v>123</v>
      </c>
    </row>
    <row r="154" s="12" customFormat="1">
      <c r="B154" s="253"/>
      <c r="C154" s="254"/>
      <c r="D154" s="244" t="s">
        <v>211</v>
      </c>
      <c r="E154" s="255" t="s">
        <v>21</v>
      </c>
      <c r="F154" s="256" t="s">
        <v>693</v>
      </c>
      <c r="G154" s="254"/>
      <c r="H154" s="257">
        <v>11.304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AT154" s="263" t="s">
        <v>211</v>
      </c>
      <c r="AU154" s="263" t="s">
        <v>81</v>
      </c>
      <c r="AV154" s="12" t="s">
        <v>81</v>
      </c>
      <c r="AW154" s="12" t="s">
        <v>35</v>
      </c>
      <c r="AX154" s="12" t="s">
        <v>71</v>
      </c>
      <c r="AY154" s="263" t="s">
        <v>123</v>
      </c>
    </row>
    <row r="155" s="13" customFormat="1">
      <c r="B155" s="268"/>
      <c r="C155" s="269"/>
      <c r="D155" s="244" t="s">
        <v>211</v>
      </c>
      <c r="E155" s="270" t="s">
        <v>615</v>
      </c>
      <c r="F155" s="271" t="s">
        <v>285</v>
      </c>
      <c r="G155" s="269"/>
      <c r="H155" s="272">
        <v>96.304000000000002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AT155" s="278" t="s">
        <v>211</v>
      </c>
      <c r="AU155" s="278" t="s">
        <v>81</v>
      </c>
      <c r="AV155" s="13" t="s">
        <v>129</v>
      </c>
      <c r="AW155" s="13" t="s">
        <v>35</v>
      </c>
      <c r="AX155" s="13" t="s">
        <v>79</v>
      </c>
      <c r="AY155" s="278" t="s">
        <v>123</v>
      </c>
    </row>
    <row r="156" s="10" customFormat="1" ht="29.88" customHeight="1">
      <c r="B156" s="204"/>
      <c r="C156" s="205"/>
      <c r="D156" s="206" t="s">
        <v>70</v>
      </c>
      <c r="E156" s="218" t="s">
        <v>133</v>
      </c>
      <c r="F156" s="218" t="s">
        <v>694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SUM(P157:P159)</f>
        <v>0</v>
      </c>
      <c r="Q156" s="212"/>
      <c r="R156" s="213">
        <f>SUM(R157:R159)</f>
        <v>0</v>
      </c>
      <c r="S156" s="212"/>
      <c r="T156" s="214">
        <f>SUM(T157:T159)</f>
        <v>0</v>
      </c>
      <c r="AR156" s="215" t="s">
        <v>79</v>
      </c>
      <c r="AT156" s="216" t="s">
        <v>70</v>
      </c>
      <c r="AU156" s="216" t="s">
        <v>79</v>
      </c>
      <c r="AY156" s="215" t="s">
        <v>123</v>
      </c>
      <c r="BK156" s="217">
        <f>SUM(BK157:BK159)</f>
        <v>0</v>
      </c>
    </row>
    <row r="157" s="1" customFormat="1" ht="16.5" customHeight="1">
      <c r="B157" s="45"/>
      <c r="C157" s="233" t="s">
        <v>214</v>
      </c>
      <c r="D157" s="233" t="s">
        <v>205</v>
      </c>
      <c r="E157" s="234" t="s">
        <v>695</v>
      </c>
      <c r="F157" s="235" t="s">
        <v>696</v>
      </c>
      <c r="G157" s="236" t="s">
        <v>208</v>
      </c>
      <c r="H157" s="237">
        <v>20.800000000000001</v>
      </c>
      <c r="I157" s="238"/>
      <c r="J157" s="239">
        <f>ROUND(I157*H157,2)</f>
        <v>0</v>
      </c>
      <c r="K157" s="235" t="s">
        <v>209</v>
      </c>
      <c r="L157" s="71"/>
      <c r="M157" s="240" t="s">
        <v>21</v>
      </c>
      <c r="N157" s="241" t="s">
        <v>42</v>
      </c>
      <c r="O157" s="46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3" t="s">
        <v>129</v>
      </c>
      <c r="AT157" s="23" t="s">
        <v>205</v>
      </c>
      <c r="AU157" s="23" t="s">
        <v>81</v>
      </c>
      <c r="AY157" s="23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3" t="s">
        <v>79</v>
      </c>
      <c r="BK157" s="232">
        <f>ROUND(I157*H157,2)</f>
        <v>0</v>
      </c>
      <c r="BL157" s="23" t="s">
        <v>129</v>
      </c>
      <c r="BM157" s="23" t="s">
        <v>697</v>
      </c>
    </row>
    <row r="158" s="11" customFormat="1">
      <c r="B158" s="242"/>
      <c r="C158" s="243"/>
      <c r="D158" s="244" t="s">
        <v>211</v>
      </c>
      <c r="E158" s="245" t="s">
        <v>21</v>
      </c>
      <c r="F158" s="246" t="s">
        <v>698</v>
      </c>
      <c r="G158" s="243"/>
      <c r="H158" s="245" t="s">
        <v>21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211</v>
      </c>
      <c r="AU158" s="252" t="s">
        <v>81</v>
      </c>
      <c r="AV158" s="11" t="s">
        <v>79</v>
      </c>
      <c r="AW158" s="11" t="s">
        <v>35</v>
      </c>
      <c r="AX158" s="11" t="s">
        <v>71</v>
      </c>
      <c r="AY158" s="252" t="s">
        <v>123</v>
      </c>
    </row>
    <row r="159" s="12" customFormat="1">
      <c r="B159" s="253"/>
      <c r="C159" s="254"/>
      <c r="D159" s="244" t="s">
        <v>211</v>
      </c>
      <c r="E159" s="255" t="s">
        <v>21</v>
      </c>
      <c r="F159" s="256" t="s">
        <v>613</v>
      </c>
      <c r="G159" s="254"/>
      <c r="H159" s="257">
        <v>20.800000000000001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AT159" s="263" t="s">
        <v>211</v>
      </c>
      <c r="AU159" s="263" t="s">
        <v>81</v>
      </c>
      <c r="AV159" s="12" t="s">
        <v>81</v>
      </c>
      <c r="AW159" s="12" t="s">
        <v>35</v>
      </c>
      <c r="AX159" s="12" t="s">
        <v>79</v>
      </c>
      <c r="AY159" s="263" t="s">
        <v>123</v>
      </c>
    </row>
    <row r="160" s="10" customFormat="1" ht="29.88" customHeight="1">
      <c r="B160" s="204"/>
      <c r="C160" s="205"/>
      <c r="D160" s="206" t="s">
        <v>70</v>
      </c>
      <c r="E160" s="218" t="s">
        <v>129</v>
      </c>
      <c r="F160" s="218" t="s">
        <v>442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SUM(P161:P163)</f>
        <v>0</v>
      </c>
      <c r="Q160" s="212"/>
      <c r="R160" s="213">
        <f>SUM(R161:R163)</f>
        <v>0</v>
      </c>
      <c r="S160" s="212"/>
      <c r="T160" s="214">
        <f>SUM(T161:T163)</f>
        <v>0</v>
      </c>
      <c r="AR160" s="215" t="s">
        <v>79</v>
      </c>
      <c r="AT160" s="216" t="s">
        <v>70</v>
      </c>
      <c r="AU160" s="216" t="s">
        <v>79</v>
      </c>
      <c r="AY160" s="215" t="s">
        <v>123</v>
      </c>
      <c r="BK160" s="217">
        <f>SUM(BK161:BK163)</f>
        <v>0</v>
      </c>
    </row>
    <row r="161" s="1" customFormat="1" ht="25.5" customHeight="1">
      <c r="B161" s="45"/>
      <c r="C161" s="233" t="s">
        <v>353</v>
      </c>
      <c r="D161" s="233" t="s">
        <v>205</v>
      </c>
      <c r="E161" s="234" t="s">
        <v>444</v>
      </c>
      <c r="F161" s="235" t="s">
        <v>445</v>
      </c>
      <c r="G161" s="236" t="s">
        <v>224</v>
      </c>
      <c r="H161" s="237">
        <v>3.2759999999999998</v>
      </c>
      <c r="I161" s="238"/>
      <c r="J161" s="239">
        <f>ROUND(I161*H161,2)</f>
        <v>0</v>
      </c>
      <c r="K161" s="235" t="s">
        <v>209</v>
      </c>
      <c r="L161" s="71"/>
      <c r="M161" s="240" t="s">
        <v>21</v>
      </c>
      <c r="N161" s="241" t="s">
        <v>42</v>
      </c>
      <c r="O161" s="46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3" t="s">
        <v>129</v>
      </c>
      <c r="AT161" s="23" t="s">
        <v>205</v>
      </c>
      <c r="AU161" s="23" t="s">
        <v>81</v>
      </c>
      <c r="AY161" s="23" t="s">
        <v>123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129</v>
      </c>
      <c r="BM161" s="23" t="s">
        <v>699</v>
      </c>
    </row>
    <row r="162" s="11" customFormat="1">
      <c r="B162" s="242"/>
      <c r="C162" s="243"/>
      <c r="D162" s="244" t="s">
        <v>211</v>
      </c>
      <c r="E162" s="245" t="s">
        <v>21</v>
      </c>
      <c r="F162" s="246" t="s">
        <v>675</v>
      </c>
      <c r="G162" s="243"/>
      <c r="H162" s="245" t="s">
        <v>21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211</v>
      </c>
      <c r="AU162" s="252" t="s">
        <v>81</v>
      </c>
      <c r="AV162" s="11" t="s">
        <v>79</v>
      </c>
      <c r="AW162" s="11" t="s">
        <v>35</v>
      </c>
      <c r="AX162" s="11" t="s">
        <v>71</v>
      </c>
      <c r="AY162" s="252" t="s">
        <v>123</v>
      </c>
    </row>
    <row r="163" s="12" customFormat="1">
      <c r="B163" s="253"/>
      <c r="C163" s="254"/>
      <c r="D163" s="244" t="s">
        <v>211</v>
      </c>
      <c r="E163" s="255" t="s">
        <v>607</v>
      </c>
      <c r="F163" s="256" t="s">
        <v>700</v>
      </c>
      <c r="G163" s="254"/>
      <c r="H163" s="257">
        <v>3.2759999999999998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211</v>
      </c>
      <c r="AU163" s="263" t="s">
        <v>81</v>
      </c>
      <c r="AV163" s="12" t="s">
        <v>81</v>
      </c>
      <c r="AW163" s="12" t="s">
        <v>35</v>
      </c>
      <c r="AX163" s="12" t="s">
        <v>79</v>
      </c>
      <c r="AY163" s="263" t="s">
        <v>123</v>
      </c>
    </row>
    <row r="164" s="10" customFormat="1" ht="29.88" customHeight="1">
      <c r="B164" s="204"/>
      <c r="C164" s="205"/>
      <c r="D164" s="206" t="s">
        <v>70</v>
      </c>
      <c r="E164" s="218" t="s">
        <v>128</v>
      </c>
      <c r="F164" s="218" t="s">
        <v>701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SUM(P165:P178)</f>
        <v>0</v>
      </c>
      <c r="Q164" s="212"/>
      <c r="R164" s="213">
        <f>SUM(R165:R178)</f>
        <v>5.2559440000000004</v>
      </c>
      <c r="S164" s="212"/>
      <c r="T164" s="214">
        <f>SUM(T165:T178)</f>
        <v>0</v>
      </c>
      <c r="AR164" s="215" t="s">
        <v>79</v>
      </c>
      <c r="AT164" s="216" t="s">
        <v>70</v>
      </c>
      <c r="AU164" s="216" t="s">
        <v>79</v>
      </c>
      <c r="AY164" s="215" t="s">
        <v>123</v>
      </c>
      <c r="BK164" s="217">
        <f>SUM(BK165:BK178)</f>
        <v>0</v>
      </c>
    </row>
    <row r="165" s="1" customFormat="1" ht="25.5" customHeight="1">
      <c r="B165" s="45"/>
      <c r="C165" s="233" t="s">
        <v>357</v>
      </c>
      <c r="D165" s="233" t="s">
        <v>205</v>
      </c>
      <c r="E165" s="234" t="s">
        <v>702</v>
      </c>
      <c r="F165" s="235" t="s">
        <v>703</v>
      </c>
      <c r="G165" s="236" t="s">
        <v>208</v>
      </c>
      <c r="H165" s="237">
        <v>20.800000000000001</v>
      </c>
      <c r="I165" s="238"/>
      <c r="J165" s="239">
        <f>ROUND(I165*H165,2)</f>
        <v>0</v>
      </c>
      <c r="K165" s="235" t="s">
        <v>209</v>
      </c>
      <c r="L165" s="71"/>
      <c r="M165" s="240" t="s">
        <v>21</v>
      </c>
      <c r="N165" s="241" t="s">
        <v>42</v>
      </c>
      <c r="O165" s="46"/>
      <c r="P165" s="230">
        <f>O165*H165</f>
        <v>0</v>
      </c>
      <c r="Q165" s="230">
        <v>1.0000000000000001E-05</v>
      </c>
      <c r="R165" s="230">
        <f>Q165*H165</f>
        <v>0.00020800000000000001</v>
      </c>
      <c r="S165" s="230">
        <v>0</v>
      </c>
      <c r="T165" s="231">
        <f>S165*H165</f>
        <v>0</v>
      </c>
      <c r="AR165" s="23" t="s">
        <v>129</v>
      </c>
      <c r="AT165" s="23" t="s">
        <v>205</v>
      </c>
      <c r="AU165" s="23" t="s">
        <v>81</v>
      </c>
      <c r="AY165" s="23" t="s">
        <v>123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3" t="s">
        <v>79</v>
      </c>
      <c r="BK165" s="232">
        <f>ROUND(I165*H165,2)</f>
        <v>0</v>
      </c>
      <c r="BL165" s="23" t="s">
        <v>129</v>
      </c>
      <c r="BM165" s="23" t="s">
        <v>704</v>
      </c>
    </row>
    <row r="166" s="11" customFormat="1">
      <c r="B166" s="242"/>
      <c r="C166" s="243"/>
      <c r="D166" s="244" t="s">
        <v>211</v>
      </c>
      <c r="E166" s="245" t="s">
        <v>21</v>
      </c>
      <c r="F166" s="246" t="s">
        <v>698</v>
      </c>
      <c r="G166" s="243"/>
      <c r="H166" s="245" t="s">
        <v>21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211</v>
      </c>
      <c r="AU166" s="252" t="s">
        <v>81</v>
      </c>
      <c r="AV166" s="11" t="s">
        <v>79</v>
      </c>
      <c r="AW166" s="11" t="s">
        <v>35</v>
      </c>
      <c r="AX166" s="11" t="s">
        <v>71</v>
      </c>
      <c r="AY166" s="252" t="s">
        <v>123</v>
      </c>
    </row>
    <row r="167" s="12" customFormat="1">
      <c r="B167" s="253"/>
      <c r="C167" s="254"/>
      <c r="D167" s="244" t="s">
        <v>211</v>
      </c>
      <c r="E167" s="255" t="s">
        <v>21</v>
      </c>
      <c r="F167" s="256" t="s">
        <v>705</v>
      </c>
      <c r="G167" s="254"/>
      <c r="H167" s="257">
        <v>15.800000000000001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AT167" s="263" t="s">
        <v>211</v>
      </c>
      <c r="AU167" s="263" t="s">
        <v>81</v>
      </c>
      <c r="AV167" s="12" t="s">
        <v>81</v>
      </c>
      <c r="AW167" s="12" t="s">
        <v>35</v>
      </c>
      <c r="AX167" s="12" t="s">
        <v>71</v>
      </c>
      <c r="AY167" s="263" t="s">
        <v>123</v>
      </c>
    </row>
    <row r="168" s="11" customFormat="1">
      <c r="B168" s="242"/>
      <c r="C168" s="243"/>
      <c r="D168" s="244" t="s">
        <v>211</v>
      </c>
      <c r="E168" s="245" t="s">
        <v>21</v>
      </c>
      <c r="F168" s="246" t="s">
        <v>706</v>
      </c>
      <c r="G168" s="243"/>
      <c r="H168" s="245" t="s">
        <v>21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211</v>
      </c>
      <c r="AU168" s="252" t="s">
        <v>81</v>
      </c>
      <c r="AV168" s="11" t="s">
        <v>79</v>
      </c>
      <c r="AW168" s="11" t="s">
        <v>35</v>
      </c>
      <c r="AX168" s="11" t="s">
        <v>71</v>
      </c>
      <c r="AY168" s="252" t="s">
        <v>123</v>
      </c>
    </row>
    <row r="169" s="12" customFormat="1">
      <c r="B169" s="253"/>
      <c r="C169" s="254"/>
      <c r="D169" s="244" t="s">
        <v>211</v>
      </c>
      <c r="E169" s="255" t="s">
        <v>21</v>
      </c>
      <c r="F169" s="256" t="s">
        <v>707</v>
      </c>
      <c r="G169" s="254"/>
      <c r="H169" s="257">
        <v>5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211</v>
      </c>
      <c r="AU169" s="263" t="s">
        <v>81</v>
      </c>
      <c r="AV169" s="12" t="s">
        <v>81</v>
      </c>
      <c r="AW169" s="12" t="s">
        <v>35</v>
      </c>
      <c r="AX169" s="12" t="s">
        <v>71</v>
      </c>
      <c r="AY169" s="263" t="s">
        <v>123</v>
      </c>
    </row>
    <row r="170" s="13" customFormat="1">
      <c r="B170" s="268"/>
      <c r="C170" s="269"/>
      <c r="D170" s="244" t="s">
        <v>211</v>
      </c>
      <c r="E170" s="270" t="s">
        <v>613</v>
      </c>
      <c r="F170" s="271" t="s">
        <v>285</v>
      </c>
      <c r="G170" s="269"/>
      <c r="H170" s="272">
        <v>20.800000000000001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AT170" s="278" t="s">
        <v>211</v>
      </c>
      <c r="AU170" s="278" t="s">
        <v>81</v>
      </c>
      <c r="AV170" s="13" t="s">
        <v>129</v>
      </c>
      <c r="AW170" s="13" t="s">
        <v>35</v>
      </c>
      <c r="AX170" s="13" t="s">
        <v>79</v>
      </c>
      <c r="AY170" s="278" t="s">
        <v>123</v>
      </c>
    </row>
    <row r="171" s="1" customFormat="1" ht="16.5" customHeight="1">
      <c r="B171" s="45"/>
      <c r="C171" s="220" t="s">
        <v>361</v>
      </c>
      <c r="D171" s="220" t="s">
        <v>125</v>
      </c>
      <c r="E171" s="221" t="s">
        <v>375</v>
      </c>
      <c r="F171" s="222" t="s">
        <v>708</v>
      </c>
      <c r="G171" s="223" t="s">
        <v>160</v>
      </c>
      <c r="H171" s="224">
        <v>2</v>
      </c>
      <c r="I171" s="225"/>
      <c r="J171" s="226">
        <f>ROUND(I171*H171,2)</f>
        <v>0</v>
      </c>
      <c r="K171" s="222" t="s">
        <v>21</v>
      </c>
      <c r="L171" s="227"/>
      <c r="M171" s="228" t="s">
        <v>21</v>
      </c>
      <c r="N171" s="229" t="s">
        <v>42</v>
      </c>
      <c r="O171" s="46"/>
      <c r="P171" s="230">
        <f>O171*H171</f>
        <v>0</v>
      </c>
      <c r="Q171" s="230">
        <v>2.6000000000000001</v>
      </c>
      <c r="R171" s="230">
        <f>Q171*H171</f>
        <v>5.2000000000000002</v>
      </c>
      <c r="S171" s="230">
        <v>0</v>
      </c>
      <c r="T171" s="231">
        <f>S171*H171</f>
        <v>0</v>
      </c>
      <c r="AR171" s="23" t="s">
        <v>128</v>
      </c>
      <c r="AT171" s="23" t="s">
        <v>125</v>
      </c>
      <c r="AU171" s="23" t="s">
        <v>81</v>
      </c>
      <c r="AY171" s="23" t="s">
        <v>123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3" t="s">
        <v>79</v>
      </c>
      <c r="BK171" s="232">
        <f>ROUND(I171*H171,2)</f>
        <v>0</v>
      </c>
      <c r="BL171" s="23" t="s">
        <v>129</v>
      </c>
      <c r="BM171" s="23" t="s">
        <v>709</v>
      </c>
    </row>
    <row r="172" s="11" customFormat="1">
      <c r="B172" s="242"/>
      <c r="C172" s="243"/>
      <c r="D172" s="244" t="s">
        <v>211</v>
      </c>
      <c r="E172" s="245" t="s">
        <v>21</v>
      </c>
      <c r="F172" s="246" t="s">
        <v>710</v>
      </c>
      <c r="G172" s="243"/>
      <c r="H172" s="245" t="s">
        <v>21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AT172" s="252" t="s">
        <v>211</v>
      </c>
      <c r="AU172" s="252" t="s">
        <v>81</v>
      </c>
      <c r="AV172" s="11" t="s">
        <v>79</v>
      </c>
      <c r="AW172" s="11" t="s">
        <v>35</v>
      </c>
      <c r="AX172" s="11" t="s">
        <v>71</v>
      </c>
      <c r="AY172" s="252" t="s">
        <v>123</v>
      </c>
    </row>
    <row r="173" s="12" customFormat="1">
      <c r="B173" s="253"/>
      <c r="C173" s="254"/>
      <c r="D173" s="244" t="s">
        <v>211</v>
      </c>
      <c r="E173" s="255" t="s">
        <v>21</v>
      </c>
      <c r="F173" s="256" t="s">
        <v>81</v>
      </c>
      <c r="G173" s="254"/>
      <c r="H173" s="257">
        <v>2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AT173" s="263" t="s">
        <v>211</v>
      </c>
      <c r="AU173" s="263" t="s">
        <v>81</v>
      </c>
      <c r="AV173" s="12" t="s">
        <v>81</v>
      </c>
      <c r="AW173" s="12" t="s">
        <v>35</v>
      </c>
      <c r="AX173" s="12" t="s">
        <v>79</v>
      </c>
      <c r="AY173" s="263" t="s">
        <v>123</v>
      </c>
    </row>
    <row r="174" s="1" customFormat="1" ht="16.5" customHeight="1">
      <c r="B174" s="45"/>
      <c r="C174" s="220" t="s">
        <v>365</v>
      </c>
      <c r="D174" s="220" t="s">
        <v>125</v>
      </c>
      <c r="E174" s="221" t="s">
        <v>711</v>
      </c>
      <c r="F174" s="222" t="s">
        <v>712</v>
      </c>
      <c r="G174" s="223" t="s">
        <v>160</v>
      </c>
      <c r="H174" s="224">
        <v>20.800000000000001</v>
      </c>
      <c r="I174" s="225"/>
      <c r="J174" s="226">
        <f>ROUND(I174*H174,2)</f>
        <v>0</v>
      </c>
      <c r="K174" s="222" t="s">
        <v>209</v>
      </c>
      <c r="L174" s="227"/>
      <c r="M174" s="228" t="s">
        <v>21</v>
      </c>
      <c r="N174" s="229" t="s">
        <v>42</v>
      </c>
      <c r="O174" s="46"/>
      <c r="P174" s="230">
        <f>O174*H174</f>
        <v>0</v>
      </c>
      <c r="Q174" s="230">
        <v>0.0026700000000000001</v>
      </c>
      <c r="R174" s="230">
        <f>Q174*H174</f>
        <v>0.055536000000000002</v>
      </c>
      <c r="S174" s="230">
        <v>0</v>
      </c>
      <c r="T174" s="231">
        <f>S174*H174</f>
        <v>0</v>
      </c>
      <c r="AR174" s="23" t="s">
        <v>128</v>
      </c>
      <c r="AT174" s="23" t="s">
        <v>125</v>
      </c>
      <c r="AU174" s="23" t="s">
        <v>81</v>
      </c>
      <c r="AY174" s="23" t="s">
        <v>123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3" t="s">
        <v>79</v>
      </c>
      <c r="BK174" s="232">
        <f>ROUND(I174*H174,2)</f>
        <v>0</v>
      </c>
      <c r="BL174" s="23" t="s">
        <v>129</v>
      </c>
      <c r="BM174" s="23" t="s">
        <v>713</v>
      </c>
    </row>
    <row r="175" s="12" customFormat="1">
      <c r="B175" s="253"/>
      <c r="C175" s="254"/>
      <c r="D175" s="244" t="s">
        <v>211</v>
      </c>
      <c r="E175" s="255" t="s">
        <v>21</v>
      </c>
      <c r="F175" s="256" t="s">
        <v>613</v>
      </c>
      <c r="G175" s="254"/>
      <c r="H175" s="257">
        <v>20.800000000000001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AT175" s="263" t="s">
        <v>211</v>
      </c>
      <c r="AU175" s="263" t="s">
        <v>81</v>
      </c>
      <c r="AV175" s="12" t="s">
        <v>81</v>
      </c>
      <c r="AW175" s="12" t="s">
        <v>35</v>
      </c>
      <c r="AX175" s="12" t="s">
        <v>79</v>
      </c>
      <c r="AY175" s="263" t="s">
        <v>123</v>
      </c>
    </row>
    <row r="176" s="1" customFormat="1" ht="16.5" customHeight="1">
      <c r="B176" s="45"/>
      <c r="C176" s="233" t="s">
        <v>370</v>
      </c>
      <c r="D176" s="233" t="s">
        <v>205</v>
      </c>
      <c r="E176" s="234" t="s">
        <v>714</v>
      </c>
      <c r="F176" s="235" t="s">
        <v>715</v>
      </c>
      <c r="G176" s="236" t="s">
        <v>716</v>
      </c>
      <c r="H176" s="237">
        <v>2</v>
      </c>
      <c r="I176" s="238"/>
      <c r="J176" s="239">
        <f>ROUND(I176*H176,2)</f>
        <v>0</v>
      </c>
      <c r="K176" s="235" t="s">
        <v>209</v>
      </c>
      <c r="L176" s="71"/>
      <c r="M176" s="240" t="s">
        <v>21</v>
      </c>
      <c r="N176" s="241" t="s">
        <v>42</v>
      </c>
      <c r="O176" s="46"/>
      <c r="P176" s="230">
        <f>O176*H176</f>
        <v>0</v>
      </c>
      <c r="Q176" s="230">
        <v>0.00010000000000000001</v>
      </c>
      <c r="R176" s="230">
        <f>Q176*H176</f>
        <v>0.00020000000000000001</v>
      </c>
      <c r="S176" s="230">
        <v>0</v>
      </c>
      <c r="T176" s="231">
        <f>S176*H176</f>
        <v>0</v>
      </c>
      <c r="AR176" s="23" t="s">
        <v>129</v>
      </c>
      <c r="AT176" s="23" t="s">
        <v>205</v>
      </c>
      <c r="AU176" s="23" t="s">
        <v>81</v>
      </c>
      <c r="AY176" s="23" t="s">
        <v>123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3" t="s">
        <v>79</v>
      </c>
      <c r="BK176" s="232">
        <f>ROUND(I176*H176,2)</f>
        <v>0</v>
      </c>
      <c r="BL176" s="23" t="s">
        <v>129</v>
      </c>
      <c r="BM176" s="23" t="s">
        <v>717</v>
      </c>
    </row>
    <row r="177" s="11" customFormat="1">
      <c r="B177" s="242"/>
      <c r="C177" s="243"/>
      <c r="D177" s="244" t="s">
        <v>211</v>
      </c>
      <c r="E177" s="245" t="s">
        <v>21</v>
      </c>
      <c r="F177" s="246" t="s">
        <v>718</v>
      </c>
      <c r="G177" s="243"/>
      <c r="H177" s="245" t="s">
        <v>21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211</v>
      </c>
      <c r="AU177" s="252" t="s">
        <v>81</v>
      </c>
      <c r="AV177" s="11" t="s">
        <v>79</v>
      </c>
      <c r="AW177" s="11" t="s">
        <v>35</v>
      </c>
      <c r="AX177" s="11" t="s">
        <v>71</v>
      </c>
      <c r="AY177" s="252" t="s">
        <v>123</v>
      </c>
    </row>
    <row r="178" s="12" customFormat="1">
      <c r="B178" s="253"/>
      <c r="C178" s="254"/>
      <c r="D178" s="244" t="s">
        <v>211</v>
      </c>
      <c r="E178" s="255" t="s">
        <v>21</v>
      </c>
      <c r="F178" s="256" t="s">
        <v>81</v>
      </c>
      <c r="G178" s="254"/>
      <c r="H178" s="257">
        <v>2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AT178" s="263" t="s">
        <v>211</v>
      </c>
      <c r="AU178" s="263" t="s">
        <v>81</v>
      </c>
      <c r="AV178" s="12" t="s">
        <v>81</v>
      </c>
      <c r="AW178" s="12" t="s">
        <v>35</v>
      </c>
      <c r="AX178" s="12" t="s">
        <v>79</v>
      </c>
      <c r="AY178" s="263" t="s">
        <v>123</v>
      </c>
    </row>
    <row r="179" s="10" customFormat="1" ht="29.88" customHeight="1">
      <c r="B179" s="204"/>
      <c r="C179" s="205"/>
      <c r="D179" s="206" t="s">
        <v>70</v>
      </c>
      <c r="E179" s="218" t="s">
        <v>153</v>
      </c>
      <c r="F179" s="218" t="s">
        <v>474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SUM(P180:P183)</f>
        <v>0</v>
      </c>
      <c r="Q179" s="212"/>
      <c r="R179" s="213">
        <f>SUM(R180:R183)</f>
        <v>0.0018720000000000002</v>
      </c>
      <c r="S179" s="212"/>
      <c r="T179" s="214">
        <f>SUM(T180:T183)</f>
        <v>0</v>
      </c>
      <c r="AR179" s="215" t="s">
        <v>79</v>
      </c>
      <c r="AT179" s="216" t="s">
        <v>70</v>
      </c>
      <c r="AU179" s="216" t="s">
        <v>79</v>
      </c>
      <c r="AY179" s="215" t="s">
        <v>123</v>
      </c>
      <c r="BK179" s="217">
        <f>SUM(BK180:BK183)</f>
        <v>0</v>
      </c>
    </row>
    <row r="180" s="1" customFormat="1" ht="16.5" customHeight="1">
      <c r="B180" s="45"/>
      <c r="C180" s="233" t="s">
        <v>374</v>
      </c>
      <c r="D180" s="233" t="s">
        <v>205</v>
      </c>
      <c r="E180" s="234" t="s">
        <v>719</v>
      </c>
      <c r="F180" s="235" t="s">
        <v>720</v>
      </c>
      <c r="G180" s="236" t="s">
        <v>208</v>
      </c>
      <c r="H180" s="237">
        <v>20.800000000000001</v>
      </c>
      <c r="I180" s="238"/>
      <c r="J180" s="239">
        <f>ROUND(I180*H180,2)</f>
        <v>0</v>
      </c>
      <c r="K180" s="235" t="s">
        <v>21</v>
      </c>
      <c r="L180" s="71"/>
      <c r="M180" s="240" t="s">
        <v>21</v>
      </c>
      <c r="N180" s="241" t="s">
        <v>42</v>
      </c>
      <c r="O180" s="46"/>
      <c r="P180" s="230">
        <f>O180*H180</f>
        <v>0</v>
      </c>
      <c r="Q180" s="230">
        <v>9.0000000000000006E-05</v>
      </c>
      <c r="R180" s="230">
        <f>Q180*H180</f>
        <v>0.0018720000000000002</v>
      </c>
      <c r="S180" s="230">
        <v>0</v>
      </c>
      <c r="T180" s="231">
        <f>S180*H180</f>
        <v>0</v>
      </c>
      <c r="AR180" s="23" t="s">
        <v>129</v>
      </c>
      <c r="AT180" s="23" t="s">
        <v>205</v>
      </c>
      <c r="AU180" s="23" t="s">
        <v>81</v>
      </c>
      <c r="AY180" s="23" t="s">
        <v>123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3" t="s">
        <v>79</v>
      </c>
      <c r="BK180" s="232">
        <f>ROUND(I180*H180,2)</f>
        <v>0</v>
      </c>
      <c r="BL180" s="23" t="s">
        <v>129</v>
      </c>
      <c r="BM180" s="23" t="s">
        <v>721</v>
      </c>
    </row>
    <row r="181" s="11" customFormat="1">
      <c r="B181" s="242"/>
      <c r="C181" s="243"/>
      <c r="D181" s="244" t="s">
        <v>211</v>
      </c>
      <c r="E181" s="245" t="s">
        <v>21</v>
      </c>
      <c r="F181" s="246" t="s">
        <v>718</v>
      </c>
      <c r="G181" s="243"/>
      <c r="H181" s="245" t="s">
        <v>21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211</v>
      </c>
      <c r="AU181" s="252" t="s">
        <v>81</v>
      </c>
      <c r="AV181" s="11" t="s">
        <v>79</v>
      </c>
      <c r="AW181" s="11" t="s">
        <v>35</v>
      </c>
      <c r="AX181" s="11" t="s">
        <v>71</v>
      </c>
      <c r="AY181" s="252" t="s">
        <v>123</v>
      </c>
    </row>
    <row r="182" s="11" customFormat="1">
      <c r="B182" s="242"/>
      <c r="C182" s="243"/>
      <c r="D182" s="244" t="s">
        <v>211</v>
      </c>
      <c r="E182" s="245" t="s">
        <v>21</v>
      </c>
      <c r="F182" s="246" t="s">
        <v>722</v>
      </c>
      <c r="G182" s="243"/>
      <c r="H182" s="245" t="s">
        <v>21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211</v>
      </c>
      <c r="AU182" s="252" t="s">
        <v>81</v>
      </c>
      <c r="AV182" s="11" t="s">
        <v>79</v>
      </c>
      <c r="AW182" s="11" t="s">
        <v>35</v>
      </c>
      <c r="AX182" s="11" t="s">
        <v>71</v>
      </c>
      <c r="AY182" s="252" t="s">
        <v>123</v>
      </c>
    </row>
    <row r="183" s="12" customFormat="1">
      <c r="B183" s="253"/>
      <c r="C183" s="254"/>
      <c r="D183" s="244" t="s">
        <v>211</v>
      </c>
      <c r="E183" s="255" t="s">
        <v>21</v>
      </c>
      <c r="F183" s="256" t="s">
        <v>613</v>
      </c>
      <c r="G183" s="254"/>
      <c r="H183" s="257">
        <v>20.800000000000001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211</v>
      </c>
      <c r="AU183" s="263" t="s">
        <v>81</v>
      </c>
      <c r="AV183" s="12" t="s">
        <v>81</v>
      </c>
      <c r="AW183" s="12" t="s">
        <v>35</v>
      </c>
      <c r="AX183" s="12" t="s">
        <v>79</v>
      </c>
      <c r="AY183" s="263" t="s">
        <v>123</v>
      </c>
    </row>
    <row r="184" s="10" customFormat="1" ht="29.88" customHeight="1">
      <c r="B184" s="204"/>
      <c r="C184" s="205"/>
      <c r="D184" s="206" t="s">
        <v>70</v>
      </c>
      <c r="E184" s="218" t="s">
        <v>576</v>
      </c>
      <c r="F184" s="218" t="s">
        <v>577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P185</f>
        <v>0</v>
      </c>
      <c r="Q184" s="212"/>
      <c r="R184" s="213">
        <f>R185</f>
        <v>0</v>
      </c>
      <c r="S184" s="212"/>
      <c r="T184" s="214">
        <f>T185</f>
        <v>0</v>
      </c>
      <c r="AR184" s="215" t="s">
        <v>79</v>
      </c>
      <c r="AT184" s="216" t="s">
        <v>70</v>
      </c>
      <c r="AU184" s="216" t="s">
        <v>79</v>
      </c>
      <c r="AY184" s="215" t="s">
        <v>123</v>
      </c>
      <c r="BK184" s="217">
        <f>BK185</f>
        <v>0</v>
      </c>
    </row>
    <row r="185" s="1" customFormat="1" ht="16.5" customHeight="1">
      <c r="B185" s="45"/>
      <c r="C185" s="233" t="s">
        <v>378</v>
      </c>
      <c r="D185" s="233" t="s">
        <v>205</v>
      </c>
      <c r="E185" s="234" t="s">
        <v>723</v>
      </c>
      <c r="F185" s="235" t="s">
        <v>724</v>
      </c>
      <c r="G185" s="236" t="s">
        <v>314</v>
      </c>
      <c r="H185" s="237">
        <v>133.28899999999999</v>
      </c>
      <c r="I185" s="238"/>
      <c r="J185" s="239">
        <f>ROUND(I185*H185,2)</f>
        <v>0</v>
      </c>
      <c r="K185" s="235" t="s">
        <v>21</v>
      </c>
      <c r="L185" s="71"/>
      <c r="M185" s="240" t="s">
        <v>21</v>
      </c>
      <c r="N185" s="279" t="s">
        <v>42</v>
      </c>
      <c r="O185" s="280"/>
      <c r="P185" s="281">
        <f>O185*H185</f>
        <v>0</v>
      </c>
      <c r="Q185" s="281">
        <v>0</v>
      </c>
      <c r="R185" s="281">
        <f>Q185*H185</f>
        <v>0</v>
      </c>
      <c r="S185" s="281">
        <v>0</v>
      </c>
      <c r="T185" s="282">
        <f>S185*H185</f>
        <v>0</v>
      </c>
      <c r="AR185" s="23" t="s">
        <v>129</v>
      </c>
      <c r="AT185" s="23" t="s">
        <v>205</v>
      </c>
      <c r="AU185" s="23" t="s">
        <v>81</v>
      </c>
      <c r="AY185" s="23" t="s">
        <v>123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3" t="s">
        <v>79</v>
      </c>
      <c r="BK185" s="232">
        <f>ROUND(I185*H185,2)</f>
        <v>0</v>
      </c>
      <c r="BL185" s="23" t="s">
        <v>129</v>
      </c>
      <c r="BM185" s="23" t="s">
        <v>725</v>
      </c>
    </row>
    <row r="186" s="1" customFormat="1" ht="6.96" customHeight="1">
      <c r="B186" s="66"/>
      <c r="C186" s="67"/>
      <c r="D186" s="67"/>
      <c r="E186" s="67"/>
      <c r="F186" s="67"/>
      <c r="G186" s="67"/>
      <c r="H186" s="67"/>
      <c r="I186" s="165"/>
      <c r="J186" s="67"/>
      <c r="K186" s="67"/>
      <c r="L186" s="71"/>
    </row>
  </sheetData>
  <sheetProtection sheet="1" autoFilter="0" formatColumns="0" formatRows="0" objects="1" scenarios="1" spinCount="100000" saltValue="+VSRIJEQ9q2uUuy1GD3xkmVqGD+TQpr5DOIyNHrm4x2L0lOOv4+GgnpDVJtY1OGSoOyeJm3FR2Us/I+vtCFHkg==" hashValue="d4p91g4WBolcvDy+wCI7mSOa4tPZ1KGmQGwD38qBZ/4pqULmNuKYFhoLff8ca4K0k3rEHtM9cjSfZAqgn4OcbQ==" algorithmName="SHA-512" password="CC35"/>
  <autoFilter ref="C83:K18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  <c r="AZ2" s="267" t="s">
        <v>726</v>
      </c>
      <c r="BA2" s="267" t="s">
        <v>726</v>
      </c>
      <c r="BB2" s="267" t="s">
        <v>208</v>
      </c>
      <c r="BC2" s="267" t="s">
        <v>727</v>
      </c>
      <c r="BD2" s="26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67" t="s">
        <v>728</v>
      </c>
      <c r="BA3" s="267" t="s">
        <v>728</v>
      </c>
      <c r="BB3" s="267" t="s">
        <v>208</v>
      </c>
      <c r="BC3" s="267" t="s">
        <v>729</v>
      </c>
      <c r="BD3" s="267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67" t="s">
        <v>730</v>
      </c>
      <c r="BA4" s="267" t="s">
        <v>730</v>
      </c>
      <c r="BB4" s="267" t="s">
        <v>208</v>
      </c>
      <c r="BC4" s="267" t="s">
        <v>593</v>
      </c>
      <c r="BD4" s="26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Parkoviště ul. Aviatiků, p.p.č.463/6, k.ú.Hrabůvka - rozšíření parkoviště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731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ROUND(SUM(BE83:BE159), 2)</f>
        <v>0</v>
      </c>
      <c r="G30" s="46"/>
      <c r="H30" s="46"/>
      <c r="I30" s="157">
        <v>0.20999999999999999</v>
      </c>
      <c r="J30" s="156">
        <f>ROUND(ROUND((SUM(BE83:BE159)),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ROUND(SUM(BF83:BF159), 2)</f>
        <v>0</v>
      </c>
      <c r="G31" s="46"/>
      <c r="H31" s="46"/>
      <c r="I31" s="157">
        <v>0.14999999999999999</v>
      </c>
      <c r="J31" s="156">
        <f>ROUND(ROUND((SUM(BF83:BF159)),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ROUND(SUM(BG83:BG159),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ROUND(SUM(BH83:BH159),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ROUND(SUM(BI83:BI159),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 Aviatiků, p.p.č.463/6, k.ú.Hrabůvka - rozšíření parkoviště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003 - SO 401 VEŘEJNÉ OSVĚTLENÍ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Aviatiků</v>
      </c>
      <c r="G49" s="46"/>
      <c r="H49" s="46"/>
      <c r="I49" s="145" t="s">
        <v>25</v>
      </c>
      <c r="J49" s="146" t="str">
        <f>IF(J12="","",J12)</f>
        <v>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618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7" customFormat="1" ht="24.96" customHeight="1">
      <c r="B59" s="176"/>
      <c r="C59" s="177"/>
      <c r="D59" s="178" t="s">
        <v>732</v>
      </c>
      <c r="E59" s="179"/>
      <c r="F59" s="179"/>
      <c r="G59" s="179"/>
      <c r="H59" s="179"/>
      <c r="I59" s="180"/>
      <c r="J59" s="181">
        <f>J90</f>
        <v>0</v>
      </c>
      <c r="K59" s="182"/>
    </row>
    <row r="60" s="8" customFormat="1" ht="19.92" customHeight="1">
      <c r="B60" s="183"/>
      <c r="C60" s="184"/>
      <c r="D60" s="185" t="s">
        <v>733</v>
      </c>
      <c r="E60" s="186"/>
      <c r="F60" s="186"/>
      <c r="G60" s="186"/>
      <c r="H60" s="186"/>
      <c r="I60" s="187"/>
      <c r="J60" s="188">
        <f>J91</f>
        <v>0</v>
      </c>
      <c r="K60" s="189"/>
    </row>
    <row r="61" s="7" customFormat="1" ht="24.96" customHeight="1">
      <c r="B61" s="176"/>
      <c r="C61" s="177"/>
      <c r="D61" s="178" t="s">
        <v>252</v>
      </c>
      <c r="E61" s="179"/>
      <c r="F61" s="179"/>
      <c r="G61" s="179"/>
      <c r="H61" s="179"/>
      <c r="I61" s="180"/>
      <c r="J61" s="181">
        <f>J105</f>
        <v>0</v>
      </c>
      <c r="K61" s="182"/>
    </row>
    <row r="62" s="8" customFormat="1" ht="19.92" customHeight="1">
      <c r="B62" s="183"/>
      <c r="C62" s="184"/>
      <c r="D62" s="185" t="s">
        <v>734</v>
      </c>
      <c r="E62" s="186"/>
      <c r="F62" s="186"/>
      <c r="G62" s="186"/>
      <c r="H62" s="186"/>
      <c r="I62" s="187"/>
      <c r="J62" s="188">
        <f>J106</f>
        <v>0</v>
      </c>
      <c r="K62" s="189"/>
    </row>
    <row r="63" s="8" customFormat="1" ht="19.92" customHeight="1">
      <c r="B63" s="183"/>
      <c r="C63" s="184"/>
      <c r="D63" s="185" t="s">
        <v>253</v>
      </c>
      <c r="E63" s="186"/>
      <c r="F63" s="186"/>
      <c r="G63" s="186"/>
      <c r="H63" s="186"/>
      <c r="I63" s="187"/>
      <c r="J63" s="188">
        <f>J142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106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Parkoviště ul. Aviatiků, p.p.č.463/6, k.ú.Hrabůvka - rozšíření parkoviště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97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003 - SO 401 VEŘEJNÉ OSVĚTLENÍ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ul. Aviatiků</v>
      </c>
      <c r="G77" s="73"/>
      <c r="H77" s="73"/>
      <c r="I77" s="193" t="s">
        <v>25</v>
      </c>
      <c r="J77" s="84" t="str">
        <f>IF(J12="","",J12)</f>
        <v>9. 2. 2018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Městský obvod Ostrava – Jih</v>
      </c>
      <c r="G79" s="73"/>
      <c r="H79" s="73"/>
      <c r="I79" s="193" t="s">
        <v>33</v>
      </c>
      <c r="J79" s="192" t="str">
        <f>E21</f>
        <v>Roman Fildán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107</v>
      </c>
      <c r="D82" s="196" t="s">
        <v>56</v>
      </c>
      <c r="E82" s="196" t="s">
        <v>52</v>
      </c>
      <c r="F82" s="196" t="s">
        <v>108</v>
      </c>
      <c r="G82" s="196" t="s">
        <v>109</v>
      </c>
      <c r="H82" s="196" t="s">
        <v>110</v>
      </c>
      <c r="I82" s="197" t="s">
        <v>111</v>
      </c>
      <c r="J82" s="196" t="s">
        <v>101</v>
      </c>
      <c r="K82" s="198" t="s">
        <v>112</v>
      </c>
      <c r="L82" s="199"/>
      <c r="M82" s="101" t="s">
        <v>113</v>
      </c>
      <c r="N82" s="102" t="s">
        <v>41</v>
      </c>
      <c r="O82" s="102" t="s">
        <v>114</v>
      </c>
      <c r="P82" s="102" t="s">
        <v>115</v>
      </c>
      <c r="Q82" s="102" t="s">
        <v>116</v>
      </c>
      <c r="R82" s="102" t="s">
        <v>117</v>
      </c>
      <c r="S82" s="102" t="s">
        <v>118</v>
      </c>
      <c r="T82" s="103" t="s">
        <v>119</v>
      </c>
    </row>
    <row r="83" s="1" customFormat="1" ht="29.28" customHeight="1">
      <c r="B83" s="45"/>
      <c r="C83" s="107" t="s">
        <v>102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P84+P90+P105</f>
        <v>0</v>
      </c>
      <c r="Q83" s="105"/>
      <c r="R83" s="201">
        <f>R84+R90+R105</f>
        <v>0.14070880000000002</v>
      </c>
      <c r="S83" s="105"/>
      <c r="T83" s="202">
        <f>T84+T90+T105</f>
        <v>0</v>
      </c>
      <c r="AT83" s="23" t="s">
        <v>70</v>
      </c>
      <c r="AU83" s="23" t="s">
        <v>103</v>
      </c>
      <c r="BK83" s="203">
        <f>BK84+BK90+BK105</f>
        <v>0</v>
      </c>
    </row>
    <row r="84" s="10" customFormat="1" ht="37.44" customHeight="1">
      <c r="B84" s="204"/>
      <c r="C84" s="205"/>
      <c r="D84" s="206" t="s">
        <v>70</v>
      </c>
      <c r="E84" s="207" t="s">
        <v>120</v>
      </c>
      <c r="F84" s="207" t="s">
        <v>121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79</v>
      </c>
      <c r="AT84" s="216" t="s">
        <v>70</v>
      </c>
      <c r="AU84" s="216" t="s">
        <v>71</v>
      </c>
      <c r="AY84" s="215" t="s">
        <v>123</v>
      </c>
      <c r="BK84" s="217">
        <f>BK85</f>
        <v>0</v>
      </c>
    </row>
    <row r="85" s="10" customFormat="1" ht="19.92" customHeight="1">
      <c r="B85" s="204"/>
      <c r="C85" s="205"/>
      <c r="D85" s="206" t="s">
        <v>70</v>
      </c>
      <c r="E85" s="218" t="s">
        <v>128</v>
      </c>
      <c r="F85" s="218" t="s">
        <v>701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SUM(P86:P89)</f>
        <v>0</v>
      </c>
      <c r="Q85" s="212"/>
      <c r="R85" s="213">
        <f>SUM(R86:R89)</f>
        <v>0</v>
      </c>
      <c r="S85" s="212"/>
      <c r="T85" s="214">
        <f>SUM(T86:T89)</f>
        <v>0</v>
      </c>
      <c r="AR85" s="215" t="s">
        <v>79</v>
      </c>
      <c r="AT85" s="216" t="s">
        <v>70</v>
      </c>
      <c r="AU85" s="216" t="s">
        <v>79</v>
      </c>
      <c r="AY85" s="215" t="s">
        <v>123</v>
      </c>
      <c r="BK85" s="217">
        <f>SUM(BK86:BK89)</f>
        <v>0</v>
      </c>
    </row>
    <row r="86" s="1" customFormat="1" ht="25.5" customHeight="1">
      <c r="B86" s="45"/>
      <c r="C86" s="233" t="s">
        <v>79</v>
      </c>
      <c r="D86" s="233" t="s">
        <v>205</v>
      </c>
      <c r="E86" s="234" t="s">
        <v>735</v>
      </c>
      <c r="F86" s="235" t="s">
        <v>736</v>
      </c>
      <c r="G86" s="236" t="s">
        <v>224</v>
      </c>
      <c r="H86" s="237">
        <v>4.4500000000000002</v>
      </c>
      <c r="I86" s="238"/>
      <c r="J86" s="239">
        <f>ROUND(I86*H86,2)</f>
        <v>0</v>
      </c>
      <c r="K86" s="235" t="s">
        <v>21</v>
      </c>
      <c r="L86" s="71"/>
      <c r="M86" s="240" t="s">
        <v>21</v>
      </c>
      <c r="N86" s="241" t="s">
        <v>42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129</v>
      </c>
      <c r="AT86" s="23" t="s">
        <v>205</v>
      </c>
      <c r="AU86" s="23" t="s">
        <v>81</v>
      </c>
      <c r="AY86" s="23" t="s">
        <v>123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129</v>
      </c>
      <c r="BM86" s="23" t="s">
        <v>737</v>
      </c>
    </row>
    <row r="87" s="11" customFormat="1">
      <c r="B87" s="242"/>
      <c r="C87" s="243"/>
      <c r="D87" s="244" t="s">
        <v>211</v>
      </c>
      <c r="E87" s="245" t="s">
        <v>21</v>
      </c>
      <c r="F87" s="246" t="s">
        <v>738</v>
      </c>
      <c r="G87" s="243"/>
      <c r="H87" s="245" t="s">
        <v>21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211</v>
      </c>
      <c r="AU87" s="252" t="s">
        <v>81</v>
      </c>
      <c r="AV87" s="11" t="s">
        <v>79</v>
      </c>
      <c r="AW87" s="11" t="s">
        <v>35</v>
      </c>
      <c r="AX87" s="11" t="s">
        <v>71</v>
      </c>
      <c r="AY87" s="252" t="s">
        <v>123</v>
      </c>
    </row>
    <row r="88" s="11" customFormat="1">
      <c r="B88" s="242"/>
      <c r="C88" s="243"/>
      <c r="D88" s="244" t="s">
        <v>211</v>
      </c>
      <c r="E88" s="245" t="s">
        <v>21</v>
      </c>
      <c r="F88" s="246" t="s">
        <v>739</v>
      </c>
      <c r="G88" s="243"/>
      <c r="H88" s="245" t="s">
        <v>21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211</v>
      </c>
      <c r="AU88" s="252" t="s">
        <v>81</v>
      </c>
      <c r="AV88" s="11" t="s">
        <v>79</v>
      </c>
      <c r="AW88" s="11" t="s">
        <v>35</v>
      </c>
      <c r="AX88" s="11" t="s">
        <v>71</v>
      </c>
      <c r="AY88" s="252" t="s">
        <v>123</v>
      </c>
    </row>
    <row r="89" s="12" customFormat="1">
      <c r="B89" s="253"/>
      <c r="C89" s="254"/>
      <c r="D89" s="244" t="s">
        <v>211</v>
      </c>
      <c r="E89" s="255" t="s">
        <v>21</v>
      </c>
      <c r="F89" s="256" t="s">
        <v>740</v>
      </c>
      <c r="G89" s="254"/>
      <c r="H89" s="257">
        <v>4.4500000000000002</v>
      </c>
      <c r="I89" s="258"/>
      <c r="J89" s="254"/>
      <c r="K89" s="254"/>
      <c r="L89" s="259"/>
      <c r="M89" s="260"/>
      <c r="N89" s="261"/>
      <c r="O89" s="261"/>
      <c r="P89" s="261"/>
      <c r="Q89" s="261"/>
      <c r="R89" s="261"/>
      <c r="S89" s="261"/>
      <c r="T89" s="262"/>
      <c r="AT89" s="263" t="s">
        <v>211</v>
      </c>
      <c r="AU89" s="263" t="s">
        <v>81</v>
      </c>
      <c r="AV89" s="12" t="s">
        <v>81</v>
      </c>
      <c r="AW89" s="12" t="s">
        <v>35</v>
      </c>
      <c r="AX89" s="12" t="s">
        <v>79</v>
      </c>
      <c r="AY89" s="263" t="s">
        <v>123</v>
      </c>
    </row>
    <row r="90" s="10" customFormat="1" ht="37.44" customHeight="1">
      <c r="B90" s="204"/>
      <c r="C90" s="205"/>
      <c r="D90" s="206" t="s">
        <v>70</v>
      </c>
      <c r="E90" s="207" t="s">
        <v>741</v>
      </c>
      <c r="F90" s="207" t="s">
        <v>742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0.00054000000000000001</v>
      </c>
      <c r="S90" s="212"/>
      <c r="T90" s="214">
        <f>T91</f>
        <v>0</v>
      </c>
      <c r="AR90" s="215" t="s">
        <v>81</v>
      </c>
      <c r="AT90" s="216" t="s">
        <v>70</v>
      </c>
      <c r="AU90" s="216" t="s">
        <v>71</v>
      </c>
      <c r="AY90" s="215" t="s">
        <v>123</v>
      </c>
      <c r="BK90" s="217">
        <f>BK91</f>
        <v>0</v>
      </c>
    </row>
    <row r="91" s="10" customFormat="1" ht="19.92" customHeight="1">
      <c r="B91" s="204"/>
      <c r="C91" s="205"/>
      <c r="D91" s="206" t="s">
        <v>70</v>
      </c>
      <c r="E91" s="218" t="s">
        <v>743</v>
      </c>
      <c r="F91" s="218" t="s">
        <v>744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SUM(P92:P104)</f>
        <v>0</v>
      </c>
      <c r="Q91" s="212"/>
      <c r="R91" s="213">
        <f>SUM(R92:R104)</f>
        <v>0.00054000000000000001</v>
      </c>
      <c r="S91" s="212"/>
      <c r="T91" s="214">
        <f>SUM(T92:T104)</f>
        <v>0</v>
      </c>
      <c r="AR91" s="215" t="s">
        <v>81</v>
      </c>
      <c r="AT91" s="216" t="s">
        <v>70</v>
      </c>
      <c r="AU91" s="216" t="s">
        <v>79</v>
      </c>
      <c r="AY91" s="215" t="s">
        <v>123</v>
      </c>
      <c r="BK91" s="217">
        <f>SUM(BK92:BK104)</f>
        <v>0</v>
      </c>
    </row>
    <row r="92" s="1" customFormat="1" ht="38.25" customHeight="1">
      <c r="B92" s="45"/>
      <c r="C92" s="233" t="s">
        <v>81</v>
      </c>
      <c r="D92" s="233" t="s">
        <v>205</v>
      </c>
      <c r="E92" s="234" t="s">
        <v>745</v>
      </c>
      <c r="F92" s="235" t="s">
        <v>746</v>
      </c>
      <c r="G92" s="236" t="s">
        <v>208</v>
      </c>
      <c r="H92" s="237">
        <v>73.099999999999994</v>
      </c>
      <c r="I92" s="238"/>
      <c r="J92" s="239">
        <f>ROUND(I92*H92,2)</f>
        <v>0</v>
      </c>
      <c r="K92" s="235" t="s">
        <v>209</v>
      </c>
      <c r="L92" s="71"/>
      <c r="M92" s="240" t="s">
        <v>21</v>
      </c>
      <c r="N92" s="241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181</v>
      </c>
      <c r="AT92" s="23" t="s">
        <v>205</v>
      </c>
      <c r="AU92" s="23" t="s">
        <v>81</v>
      </c>
      <c r="AY92" s="23" t="s">
        <v>123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181</v>
      </c>
      <c r="BM92" s="23" t="s">
        <v>747</v>
      </c>
    </row>
    <row r="93" s="12" customFormat="1">
      <c r="B93" s="253"/>
      <c r="C93" s="254"/>
      <c r="D93" s="244" t="s">
        <v>211</v>
      </c>
      <c r="E93" s="255" t="s">
        <v>21</v>
      </c>
      <c r="F93" s="256" t="s">
        <v>748</v>
      </c>
      <c r="G93" s="254"/>
      <c r="H93" s="257">
        <v>73.099999999999994</v>
      </c>
      <c r="I93" s="258"/>
      <c r="J93" s="254"/>
      <c r="K93" s="254"/>
      <c r="L93" s="259"/>
      <c r="M93" s="260"/>
      <c r="N93" s="261"/>
      <c r="O93" s="261"/>
      <c r="P93" s="261"/>
      <c r="Q93" s="261"/>
      <c r="R93" s="261"/>
      <c r="S93" s="261"/>
      <c r="T93" s="262"/>
      <c r="AT93" s="263" t="s">
        <v>211</v>
      </c>
      <c r="AU93" s="263" t="s">
        <v>81</v>
      </c>
      <c r="AV93" s="12" t="s">
        <v>81</v>
      </c>
      <c r="AW93" s="12" t="s">
        <v>35</v>
      </c>
      <c r="AX93" s="12" t="s">
        <v>79</v>
      </c>
      <c r="AY93" s="263" t="s">
        <v>123</v>
      </c>
    </row>
    <row r="94" s="1" customFormat="1" ht="25.5" customHeight="1">
      <c r="B94" s="45"/>
      <c r="C94" s="233" t="s">
        <v>133</v>
      </c>
      <c r="D94" s="233" t="s">
        <v>205</v>
      </c>
      <c r="E94" s="234" t="s">
        <v>749</v>
      </c>
      <c r="F94" s="235" t="s">
        <v>750</v>
      </c>
      <c r="G94" s="236" t="s">
        <v>160</v>
      </c>
      <c r="H94" s="237">
        <v>3</v>
      </c>
      <c r="I94" s="238"/>
      <c r="J94" s="239">
        <f>ROUND(I94*H94,2)</f>
        <v>0</v>
      </c>
      <c r="K94" s="235" t="s">
        <v>209</v>
      </c>
      <c r="L94" s="71"/>
      <c r="M94" s="240" t="s">
        <v>21</v>
      </c>
      <c r="N94" s="241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181</v>
      </c>
      <c r="AT94" s="23" t="s">
        <v>205</v>
      </c>
      <c r="AU94" s="23" t="s">
        <v>81</v>
      </c>
      <c r="AY94" s="23" t="s">
        <v>123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181</v>
      </c>
      <c r="BM94" s="23" t="s">
        <v>751</v>
      </c>
    </row>
    <row r="95" s="11" customFormat="1">
      <c r="B95" s="242"/>
      <c r="C95" s="243"/>
      <c r="D95" s="244" t="s">
        <v>211</v>
      </c>
      <c r="E95" s="245" t="s">
        <v>21</v>
      </c>
      <c r="F95" s="246" t="s">
        <v>752</v>
      </c>
      <c r="G95" s="243"/>
      <c r="H95" s="245" t="s">
        <v>21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211</v>
      </c>
      <c r="AU95" s="252" t="s">
        <v>81</v>
      </c>
      <c r="AV95" s="11" t="s">
        <v>79</v>
      </c>
      <c r="AW95" s="11" t="s">
        <v>35</v>
      </c>
      <c r="AX95" s="11" t="s">
        <v>71</v>
      </c>
      <c r="AY95" s="252" t="s">
        <v>123</v>
      </c>
    </row>
    <row r="96" s="12" customFormat="1">
      <c r="B96" s="253"/>
      <c r="C96" s="254"/>
      <c r="D96" s="244" t="s">
        <v>211</v>
      </c>
      <c r="E96" s="255" t="s">
        <v>21</v>
      </c>
      <c r="F96" s="256" t="s">
        <v>133</v>
      </c>
      <c r="G96" s="254"/>
      <c r="H96" s="257">
        <v>3</v>
      </c>
      <c r="I96" s="258"/>
      <c r="J96" s="254"/>
      <c r="K96" s="254"/>
      <c r="L96" s="259"/>
      <c r="M96" s="260"/>
      <c r="N96" s="261"/>
      <c r="O96" s="261"/>
      <c r="P96" s="261"/>
      <c r="Q96" s="261"/>
      <c r="R96" s="261"/>
      <c r="S96" s="261"/>
      <c r="T96" s="262"/>
      <c r="AT96" s="263" t="s">
        <v>211</v>
      </c>
      <c r="AU96" s="263" t="s">
        <v>81</v>
      </c>
      <c r="AV96" s="12" t="s">
        <v>81</v>
      </c>
      <c r="AW96" s="12" t="s">
        <v>35</v>
      </c>
      <c r="AX96" s="12" t="s">
        <v>79</v>
      </c>
      <c r="AY96" s="263" t="s">
        <v>123</v>
      </c>
    </row>
    <row r="97" s="1" customFormat="1" ht="25.5" customHeight="1">
      <c r="B97" s="45"/>
      <c r="C97" s="233" t="s">
        <v>129</v>
      </c>
      <c r="D97" s="233" t="s">
        <v>205</v>
      </c>
      <c r="E97" s="234" t="s">
        <v>753</v>
      </c>
      <c r="F97" s="235" t="s">
        <v>754</v>
      </c>
      <c r="G97" s="236" t="s">
        <v>160</v>
      </c>
      <c r="H97" s="237">
        <v>2</v>
      </c>
      <c r="I97" s="238"/>
      <c r="J97" s="239">
        <f>ROUND(I97*H97,2)</f>
        <v>0</v>
      </c>
      <c r="K97" s="235" t="s">
        <v>209</v>
      </c>
      <c r="L97" s="71"/>
      <c r="M97" s="240" t="s">
        <v>21</v>
      </c>
      <c r="N97" s="241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181</v>
      </c>
      <c r="AT97" s="23" t="s">
        <v>205</v>
      </c>
      <c r="AU97" s="23" t="s">
        <v>81</v>
      </c>
      <c r="AY97" s="23" t="s">
        <v>123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181</v>
      </c>
      <c r="BM97" s="23" t="s">
        <v>755</v>
      </c>
    </row>
    <row r="98" s="1" customFormat="1" ht="16.5" customHeight="1">
      <c r="B98" s="45"/>
      <c r="C98" s="233" t="s">
        <v>122</v>
      </c>
      <c r="D98" s="233" t="s">
        <v>205</v>
      </c>
      <c r="E98" s="234" t="s">
        <v>756</v>
      </c>
      <c r="F98" s="235" t="s">
        <v>757</v>
      </c>
      <c r="G98" s="236" t="s">
        <v>160</v>
      </c>
      <c r="H98" s="237">
        <v>4</v>
      </c>
      <c r="I98" s="238"/>
      <c r="J98" s="239">
        <f>ROUND(I98*H98,2)</f>
        <v>0</v>
      </c>
      <c r="K98" s="235" t="s">
        <v>209</v>
      </c>
      <c r="L98" s="71"/>
      <c r="M98" s="240" t="s">
        <v>21</v>
      </c>
      <c r="N98" s="241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" t="s">
        <v>181</v>
      </c>
      <c r="AT98" s="23" t="s">
        <v>205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181</v>
      </c>
      <c r="BM98" s="23" t="s">
        <v>758</v>
      </c>
    </row>
    <row r="99" s="11" customFormat="1">
      <c r="B99" s="242"/>
      <c r="C99" s="243"/>
      <c r="D99" s="244" t="s">
        <v>211</v>
      </c>
      <c r="E99" s="245" t="s">
        <v>21</v>
      </c>
      <c r="F99" s="246" t="s">
        <v>752</v>
      </c>
      <c r="G99" s="243"/>
      <c r="H99" s="245" t="s">
        <v>21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211</v>
      </c>
      <c r="AU99" s="252" t="s">
        <v>81</v>
      </c>
      <c r="AV99" s="11" t="s">
        <v>79</v>
      </c>
      <c r="AW99" s="11" t="s">
        <v>35</v>
      </c>
      <c r="AX99" s="11" t="s">
        <v>71</v>
      </c>
      <c r="AY99" s="252" t="s">
        <v>123</v>
      </c>
    </row>
    <row r="100" s="12" customFormat="1">
      <c r="B100" s="253"/>
      <c r="C100" s="254"/>
      <c r="D100" s="244" t="s">
        <v>211</v>
      </c>
      <c r="E100" s="255" t="s">
        <v>21</v>
      </c>
      <c r="F100" s="256" t="s">
        <v>759</v>
      </c>
      <c r="G100" s="254"/>
      <c r="H100" s="257">
        <v>4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AT100" s="263" t="s">
        <v>211</v>
      </c>
      <c r="AU100" s="263" t="s">
        <v>81</v>
      </c>
      <c r="AV100" s="12" t="s">
        <v>81</v>
      </c>
      <c r="AW100" s="12" t="s">
        <v>35</v>
      </c>
      <c r="AX100" s="12" t="s">
        <v>79</v>
      </c>
      <c r="AY100" s="263" t="s">
        <v>123</v>
      </c>
    </row>
    <row r="101" s="1" customFormat="1" ht="16.5" customHeight="1">
      <c r="B101" s="45"/>
      <c r="C101" s="220" t="s">
        <v>142</v>
      </c>
      <c r="D101" s="220" t="s">
        <v>125</v>
      </c>
      <c r="E101" s="221" t="s">
        <v>760</v>
      </c>
      <c r="F101" s="222" t="s">
        <v>761</v>
      </c>
      <c r="G101" s="223" t="s">
        <v>160</v>
      </c>
      <c r="H101" s="224">
        <v>2</v>
      </c>
      <c r="I101" s="225"/>
      <c r="J101" s="226">
        <f>ROUND(I101*H101,2)</f>
        <v>0</v>
      </c>
      <c r="K101" s="222" t="s">
        <v>209</v>
      </c>
      <c r="L101" s="227"/>
      <c r="M101" s="228" t="s">
        <v>21</v>
      </c>
      <c r="N101" s="229" t="s">
        <v>42</v>
      </c>
      <c r="O101" s="46"/>
      <c r="P101" s="230">
        <f>O101*H101</f>
        <v>0</v>
      </c>
      <c r="Q101" s="230">
        <v>0.00012</v>
      </c>
      <c r="R101" s="230">
        <f>Q101*H101</f>
        <v>0.00024000000000000001</v>
      </c>
      <c r="S101" s="230">
        <v>0</v>
      </c>
      <c r="T101" s="231">
        <f>S101*H101</f>
        <v>0</v>
      </c>
      <c r="AR101" s="23" t="s">
        <v>387</v>
      </c>
      <c r="AT101" s="23" t="s">
        <v>125</v>
      </c>
      <c r="AU101" s="23" t="s">
        <v>81</v>
      </c>
      <c r="AY101" s="23" t="s">
        <v>123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3" t="s">
        <v>79</v>
      </c>
      <c r="BK101" s="232">
        <f>ROUND(I101*H101,2)</f>
        <v>0</v>
      </c>
      <c r="BL101" s="23" t="s">
        <v>181</v>
      </c>
      <c r="BM101" s="23" t="s">
        <v>762</v>
      </c>
    </row>
    <row r="102" s="1" customFormat="1" ht="16.5" customHeight="1">
      <c r="B102" s="45"/>
      <c r="C102" s="220" t="s">
        <v>146</v>
      </c>
      <c r="D102" s="220" t="s">
        <v>125</v>
      </c>
      <c r="E102" s="221" t="s">
        <v>763</v>
      </c>
      <c r="F102" s="222" t="s">
        <v>764</v>
      </c>
      <c r="G102" s="223" t="s">
        <v>160</v>
      </c>
      <c r="H102" s="224">
        <v>2</v>
      </c>
      <c r="I102" s="225"/>
      <c r="J102" s="226">
        <f>ROUND(I102*H102,2)</f>
        <v>0</v>
      </c>
      <c r="K102" s="222" t="s">
        <v>209</v>
      </c>
      <c r="L102" s="227"/>
      <c r="M102" s="228" t="s">
        <v>21</v>
      </c>
      <c r="N102" s="229" t="s">
        <v>42</v>
      </c>
      <c r="O102" s="46"/>
      <c r="P102" s="230">
        <f>O102*H102</f>
        <v>0</v>
      </c>
      <c r="Q102" s="230">
        <v>0.00014999999999999999</v>
      </c>
      <c r="R102" s="230">
        <f>Q102*H102</f>
        <v>0.00029999999999999997</v>
      </c>
      <c r="S102" s="230">
        <v>0</v>
      </c>
      <c r="T102" s="231">
        <f>S102*H102</f>
        <v>0</v>
      </c>
      <c r="AR102" s="23" t="s">
        <v>387</v>
      </c>
      <c r="AT102" s="23" t="s">
        <v>125</v>
      </c>
      <c r="AU102" s="23" t="s">
        <v>81</v>
      </c>
      <c r="AY102" s="23" t="s">
        <v>123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181</v>
      </c>
      <c r="BM102" s="23" t="s">
        <v>765</v>
      </c>
    </row>
    <row r="103" s="1" customFormat="1" ht="38.25" customHeight="1">
      <c r="B103" s="45"/>
      <c r="C103" s="233" t="s">
        <v>128</v>
      </c>
      <c r="D103" s="233" t="s">
        <v>205</v>
      </c>
      <c r="E103" s="234" t="s">
        <v>766</v>
      </c>
      <c r="F103" s="235" t="s">
        <v>767</v>
      </c>
      <c r="G103" s="236" t="s">
        <v>160</v>
      </c>
      <c r="H103" s="237">
        <v>1</v>
      </c>
      <c r="I103" s="238"/>
      <c r="J103" s="239">
        <f>ROUND(I103*H103,2)</f>
        <v>0</v>
      </c>
      <c r="K103" s="235" t="s">
        <v>209</v>
      </c>
      <c r="L103" s="71"/>
      <c r="M103" s="240" t="s">
        <v>21</v>
      </c>
      <c r="N103" s="241" t="s">
        <v>42</v>
      </c>
      <c r="O103" s="46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3" t="s">
        <v>181</v>
      </c>
      <c r="AT103" s="23" t="s">
        <v>205</v>
      </c>
      <c r="AU103" s="23" t="s">
        <v>81</v>
      </c>
      <c r="AY103" s="23" t="s">
        <v>123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3" t="s">
        <v>79</v>
      </c>
      <c r="BK103" s="232">
        <f>ROUND(I103*H103,2)</f>
        <v>0</v>
      </c>
      <c r="BL103" s="23" t="s">
        <v>181</v>
      </c>
      <c r="BM103" s="23" t="s">
        <v>768</v>
      </c>
    </row>
    <row r="104" s="1" customFormat="1" ht="16.5" customHeight="1">
      <c r="B104" s="45"/>
      <c r="C104" s="233" t="s">
        <v>153</v>
      </c>
      <c r="D104" s="233" t="s">
        <v>205</v>
      </c>
      <c r="E104" s="234" t="s">
        <v>769</v>
      </c>
      <c r="F104" s="235" t="s">
        <v>770</v>
      </c>
      <c r="G104" s="236" t="s">
        <v>771</v>
      </c>
      <c r="H104" s="237">
        <v>1</v>
      </c>
      <c r="I104" s="238"/>
      <c r="J104" s="239">
        <f>ROUND(I104*H104,2)</f>
        <v>0</v>
      </c>
      <c r="K104" s="235" t="s">
        <v>209</v>
      </c>
      <c r="L104" s="71"/>
      <c r="M104" s="240" t="s">
        <v>21</v>
      </c>
      <c r="N104" s="241" t="s">
        <v>42</v>
      </c>
      <c r="O104" s="46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3" t="s">
        <v>181</v>
      </c>
      <c r="AT104" s="23" t="s">
        <v>205</v>
      </c>
      <c r="AU104" s="23" t="s">
        <v>81</v>
      </c>
      <c r="AY104" s="23" t="s">
        <v>123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3" t="s">
        <v>79</v>
      </c>
      <c r="BK104" s="232">
        <f>ROUND(I104*H104,2)</f>
        <v>0</v>
      </c>
      <c r="BL104" s="23" t="s">
        <v>181</v>
      </c>
      <c r="BM104" s="23" t="s">
        <v>772</v>
      </c>
    </row>
    <row r="105" s="10" customFormat="1" ht="37.44" customHeight="1">
      <c r="B105" s="204"/>
      <c r="C105" s="205"/>
      <c r="D105" s="206" t="s">
        <v>70</v>
      </c>
      <c r="E105" s="207" t="s">
        <v>125</v>
      </c>
      <c r="F105" s="207" t="s">
        <v>582</v>
      </c>
      <c r="G105" s="205"/>
      <c r="H105" s="205"/>
      <c r="I105" s="208"/>
      <c r="J105" s="209">
        <f>BK105</f>
        <v>0</v>
      </c>
      <c r="K105" s="205"/>
      <c r="L105" s="210"/>
      <c r="M105" s="211"/>
      <c r="N105" s="212"/>
      <c r="O105" s="212"/>
      <c r="P105" s="213">
        <f>P106+P142</f>
        <v>0</v>
      </c>
      <c r="Q105" s="212"/>
      <c r="R105" s="213">
        <f>R106+R142</f>
        <v>0.14016880000000001</v>
      </c>
      <c r="S105" s="212"/>
      <c r="T105" s="214">
        <f>T106+T142</f>
        <v>0</v>
      </c>
      <c r="AR105" s="215" t="s">
        <v>133</v>
      </c>
      <c r="AT105" s="216" t="s">
        <v>70</v>
      </c>
      <c r="AU105" s="216" t="s">
        <v>71</v>
      </c>
      <c r="AY105" s="215" t="s">
        <v>123</v>
      </c>
      <c r="BK105" s="217">
        <f>BK106+BK142</f>
        <v>0</v>
      </c>
    </row>
    <row r="106" s="10" customFormat="1" ht="19.92" customHeight="1">
      <c r="B106" s="204"/>
      <c r="C106" s="205"/>
      <c r="D106" s="206" t="s">
        <v>70</v>
      </c>
      <c r="E106" s="218" t="s">
        <v>773</v>
      </c>
      <c r="F106" s="218" t="s">
        <v>774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SUM(P107:P141)</f>
        <v>0</v>
      </c>
      <c r="Q106" s="212"/>
      <c r="R106" s="213">
        <f>SUM(R107:R141)</f>
        <v>0.075524000000000008</v>
      </c>
      <c r="S106" s="212"/>
      <c r="T106" s="214">
        <f>SUM(T107:T141)</f>
        <v>0</v>
      </c>
      <c r="AR106" s="215" t="s">
        <v>133</v>
      </c>
      <c r="AT106" s="216" t="s">
        <v>70</v>
      </c>
      <c r="AU106" s="216" t="s">
        <v>79</v>
      </c>
      <c r="AY106" s="215" t="s">
        <v>123</v>
      </c>
      <c r="BK106" s="217">
        <f>SUM(BK107:BK141)</f>
        <v>0</v>
      </c>
    </row>
    <row r="107" s="1" customFormat="1" ht="16.5" customHeight="1">
      <c r="B107" s="45"/>
      <c r="C107" s="233" t="s">
        <v>157</v>
      </c>
      <c r="D107" s="233" t="s">
        <v>205</v>
      </c>
      <c r="E107" s="234" t="s">
        <v>775</v>
      </c>
      <c r="F107" s="235" t="s">
        <v>776</v>
      </c>
      <c r="G107" s="236" t="s">
        <v>208</v>
      </c>
      <c r="H107" s="237">
        <v>35.600000000000001</v>
      </c>
      <c r="I107" s="238"/>
      <c r="J107" s="239">
        <f>ROUND(I107*H107,2)</f>
        <v>0</v>
      </c>
      <c r="K107" s="235" t="s">
        <v>209</v>
      </c>
      <c r="L107" s="71"/>
      <c r="M107" s="240" t="s">
        <v>21</v>
      </c>
      <c r="N107" s="241" t="s">
        <v>42</v>
      </c>
      <c r="O107" s="4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3" t="s">
        <v>535</v>
      </c>
      <c r="AT107" s="23" t="s">
        <v>205</v>
      </c>
      <c r="AU107" s="23" t="s">
        <v>81</v>
      </c>
      <c r="AY107" s="23" t="s">
        <v>123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3" t="s">
        <v>79</v>
      </c>
      <c r="BK107" s="232">
        <f>ROUND(I107*H107,2)</f>
        <v>0</v>
      </c>
      <c r="BL107" s="23" t="s">
        <v>535</v>
      </c>
      <c r="BM107" s="23" t="s">
        <v>777</v>
      </c>
    </row>
    <row r="108" s="12" customFormat="1">
      <c r="B108" s="253"/>
      <c r="C108" s="254"/>
      <c r="D108" s="244" t="s">
        <v>211</v>
      </c>
      <c r="E108" s="255" t="s">
        <v>21</v>
      </c>
      <c r="F108" s="256" t="s">
        <v>778</v>
      </c>
      <c r="G108" s="254"/>
      <c r="H108" s="257">
        <v>35.600000000000001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211</v>
      </c>
      <c r="AU108" s="263" t="s">
        <v>81</v>
      </c>
      <c r="AV108" s="12" t="s">
        <v>81</v>
      </c>
      <c r="AW108" s="12" t="s">
        <v>35</v>
      </c>
      <c r="AX108" s="12" t="s">
        <v>79</v>
      </c>
      <c r="AY108" s="263" t="s">
        <v>123</v>
      </c>
    </row>
    <row r="109" s="1" customFormat="1" ht="16.5" customHeight="1">
      <c r="B109" s="45"/>
      <c r="C109" s="220" t="s">
        <v>162</v>
      </c>
      <c r="D109" s="220" t="s">
        <v>125</v>
      </c>
      <c r="E109" s="221" t="s">
        <v>779</v>
      </c>
      <c r="F109" s="222" t="s">
        <v>780</v>
      </c>
      <c r="G109" s="223" t="s">
        <v>208</v>
      </c>
      <c r="H109" s="224">
        <v>35.600000000000001</v>
      </c>
      <c r="I109" s="225"/>
      <c r="J109" s="226">
        <f>ROUND(I109*H109,2)</f>
        <v>0</v>
      </c>
      <c r="K109" s="222" t="s">
        <v>21</v>
      </c>
      <c r="L109" s="227"/>
      <c r="M109" s="228" t="s">
        <v>21</v>
      </c>
      <c r="N109" s="229" t="s">
        <v>42</v>
      </c>
      <c r="O109" s="46"/>
      <c r="P109" s="230">
        <f>O109*H109</f>
        <v>0</v>
      </c>
      <c r="Q109" s="230">
        <v>2.0000000000000002E-05</v>
      </c>
      <c r="R109" s="230">
        <f>Q109*H109</f>
        <v>0.00071200000000000007</v>
      </c>
      <c r="S109" s="230">
        <v>0</v>
      </c>
      <c r="T109" s="231">
        <f>S109*H109</f>
        <v>0</v>
      </c>
      <c r="AR109" s="23" t="s">
        <v>781</v>
      </c>
      <c r="AT109" s="23" t="s">
        <v>125</v>
      </c>
      <c r="AU109" s="23" t="s">
        <v>81</v>
      </c>
      <c r="AY109" s="23" t="s">
        <v>123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3" t="s">
        <v>79</v>
      </c>
      <c r="BK109" s="232">
        <f>ROUND(I109*H109,2)</f>
        <v>0</v>
      </c>
      <c r="BL109" s="23" t="s">
        <v>781</v>
      </c>
      <c r="BM109" s="23" t="s">
        <v>782</v>
      </c>
    </row>
    <row r="110" s="1" customFormat="1" ht="16.5" customHeight="1">
      <c r="B110" s="45"/>
      <c r="C110" s="233" t="s">
        <v>166</v>
      </c>
      <c r="D110" s="233" t="s">
        <v>205</v>
      </c>
      <c r="E110" s="234" t="s">
        <v>783</v>
      </c>
      <c r="F110" s="235" t="s">
        <v>784</v>
      </c>
      <c r="G110" s="236" t="s">
        <v>160</v>
      </c>
      <c r="H110" s="237">
        <v>3</v>
      </c>
      <c r="I110" s="238"/>
      <c r="J110" s="239">
        <f>ROUND(I110*H110,2)</f>
        <v>0</v>
      </c>
      <c r="K110" s="235" t="s">
        <v>21</v>
      </c>
      <c r="L110" s="71"/>
      <c r="M110" s="240" t="s">
        <v>21</v>
      </c>
      <c r="N110" s="241" t="s">
        <v>42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3" t="s">
        <v>535</v>
      </c>
      <c r="AT110" s="23" t="s">
        <v>205</v>
      </c>
      <c r="AU110" s="23" t="s">
        <v>81</v>
      </c>
      <c r="AY110" s="23" t="s">
        <v>123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535</v>
      </c>
      <c r="BM110" s="23" t="s">
        <v>785</v>
      </c>
    </row>
    <row r="111" s="1" customFormat="1" ht="16.5" customHeight="1">
      <c r="B111" s="45"/>
      <c r="C111" s="220" t="s">
        <v>170</v>
      </c>
      <c r="D111" s="220" t="s">
        <v>125</v>
      </c>
      <c r="E111" s="221" t="s">
        <v>786</v>
      </c>
      <c r="F111" s="222" t="s">
        <v>787</v>
      </c>
      <c r="G111" s="223" t="s">
        <v>160</v>
      </c>
      <c r="H111" s="224">
        <v>1</v>
      </c>
      <c r="I111" s="225"/>
      <c r="J111" s="226">
        <f>ROUND(I111*H111,2)</f>
        <v>0</v>
      </c>
      <c r="K111" s="222" t="s">
        <v>21</v>
      </c>
      <c r="L111" s="227"/>
      <c r="M111" s="228" t="s">
        <v>21</v>
      </c>
      <c r="N111" s="229" t="s">
        <v>42</v>
      </c>
      <c r="O111" s="46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3" t="s">
        <v>788</v>
      </c>
      <c r="AT111" s="23" t="s">
        <v>125</v>
      </c>
      <c r="AU111" s="23" t="s">
        <v>81</v>
      </c>
      <c r="AY111" s="23" t="s">
        <v>123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3" t="s">
        <v>79</v>
      </c>
      <c r="BK111" s="232">
        <f>ROUND(I111*H111,2)</f>
        <v>0</v>
      </c>
      <c r="BL111" s="23" t="s">
        <v>535</v>
      </c>
      <c r="BM111" s="23" t="s">
        <v>789</v>
      </c>
    </row>
    <row r="112" s="1" customFormat="1" ht="16.5" customHeight="1">
      <c r="B112" s="45"/>
      <c r="C112" s="220" t="s">
        <v>174</v>
      </c>
      <c r="D112" s="220" t="s">
        <v>125</v>
      </c>
      <c r="E112" s="221" t="s">
        <v>790</v>
      </c>
      <c r="F112" s="222" t="s">
        <v>791</v>
      </c>
      <c r="G112" s="223" t="s">
        <v>208</v>
      </c>
      <c r="H112" s="224">
        <v>35.600000000000001</v>
      </c>
      <c r="I112" s="225"/>
      <c r="J112" s="226">
        <f>ROUND(I112*H112,2)</f>
        <v>0</v>
      </c>
      <c r="K112" s="222" t="s">
        <v>21</v>
      </c>
      <c r="L112" s="227"/>
      <c r="M112" s="228" t="s">
        <v>21</v>
      </c>
      <c r="N112" s="229" t="s">
        <v>42</v>
      </c>
      <c r="O112" s="46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3" t="s">
        <v>788</v>
      </c>
      <c r="AT112" s="23" t="s">
        <v>125</v>
      </c>
      <c r="AU112" s="23" t="s">
        <v>81</v>
      </c>
      <c r="AY112" s="23" t="s">
        <v>123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3" t="s">
        <v>79</v>
      </c>
      <c r="BK112" s="232">
        <f>ROUND(I112*H112,2)</f>
        <v>0</v>
      </c>
      <c r="BL112" s="23" t="s">
        <v>535</v>
      </c>
      <c r="BM112" s="23" t="s">
        <v>792</v>
      </c>
    </row>
    <row r="113" s="11" customFormat="1">
      <c r="B113" s="242"/>
      <c r="C113" s="243"/>
      <c r="D113" s="244" t="s">
        <v>211</v>
      </c>
      <c r="E113" s="245" t="s">
        <v>21</v>
      </c>
      <c r="F113" s="246" t="s">
        <v>752</v>
      </c>
      <c r="G113" s="243"/>
      <c r="H113" s="245" t="s">
        <v>21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211</v>
      </c>
      <c r="AU113" s="252" t="s">
        <v>81</v>
      </c>
      <c r="AV113" s="11" t="s">
        <v>79</v>
      </c>
      <c r="AW113" s="11" t="s">
        <v>35</v>
      </c>
      <c r="AX113" s="11" t="s">
        <v>71</v>
      </c>
      <c r="AY113" s="252" t="s">
        <v>123</v>
      </c>
    </row>
    <row r="114" s="12" customFormat="1">
      <c r="B114" s="253"/>
      <c r="C114" s="254"/>
      <c r="D114" s="244" t="s">
        <v>211</v>
      </c>
      <c r="E114" s="255" t="s">
        <v>21</v>
      </c>
      <c r="F114" s="256" t="s">
        <v>793</v>
      </c>
      <c r="G114" s="254"/>
      <c r="H114" s="257">
        <v>35.600000000000001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AT114" s="263" t="s">
        <v>211</v>
      </c>
      <c r="AU114" s="263" t="s">
        <v>81</v>
      </c>
      <c r="AV114" s="12" t="s">
        <v>81</v>
      </c>
      <c r="AW114" s="12" t="s">
        <v>35</v>
      </c>
      <c r="AX114" s="12" t="s">
        <v>79</v>
      </c>
      <c r="AY114" s="263" t="s">
        <v>123</v>
      </c>
    </row>
    <row r="115" s="1" customFormat="1" ht="16.5" customHeight="1">
      <c r="B115" s="45"/>
      <c r="C115" s="220" t="s">
        <v>10</v>
      </c>
      <c r="D115" s="220" t="s">
        <v>125</v>
      </c>
      <c r="E115" s="221" t="s">
        <v>794</v>
      </c>
      <c r="F115" s="222" t="s">
        <v>795</v>
      </c>
      <c r="G115" s="223" t="s">
        <v>160</v>
      </c>
      <c r="H115" s="224">
        <v>2</v>
      </c>
      <c r="I115" s="225"/>
      <c r="J115" s="226">
        <f>ROUND(I115*H115,2)</f>
        <v>0</v>
      </c>
      <c r="K115" s="222" t="s">
        <v>21</v>
      </c>
      <c r="L115" s="227"/>
      <c r="M115" s="228" t="s">
        <v>21</v>
      </c>
      <c r="N115" s="229" t="s">
        <v>42</v>
      </c>
      <c r="O115" s="46"/>
      <c r="P115" s="230">
        <f>O115*H115</f>
        <v>0</v>
      </c>
      <c r="Q115" s="230">
        <v>0.0080999999999999996</v>
      </c>
      <c r="R115" s="230">
        <f>Q115*H115</f>
        <v>0.016199999999999999</v>
      </c>
      <c r="S115" s="230">
        <v>0</v>
      </c>
      <c r="T115" s="231">
        <f>S115*H115</f>
        <v>0</v>
      </c>
      <c r="AR115" s="23" t="s">
        <v>788</v>
      </c>
      <c r="AT115" s="23" t="s">
        <v>125</v>
      </c>
      <c r="AU115" s="23" t="s">
        <v>81</v>
      </c>
      <c r="AY115" s="23" t="s">
        <v>123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3" t="s">
        <v>79</v>
      </c>
      <c r="BK115" s="232">
        <f>ROUND(I115*H115,2)</f>
        <v>0</v>
      </c>
      <c r="BL115" s="23" t="s">
        <v>535</v>
      </c>
      <c r="BM115" s="23" t="s">
        <v>796</v>
      </c>
    </row>
    <row r="116" s="1" customFormat="1" ht="16.5" customHeight="1">
      <c r="B116" s="45"/>
      <c r="C116" s="220" t="s">
        <v>181</v>
      </c>
      <c r="D116" s="220" t="s">
        <v>125</v>
      </c>
      <c r="E116" s="221" t="s">
        <v>797</v>
      </c>
      <c r="F116" s="222" t="s">
        <v>798</v>
      </c>
      <c r="G116" s="223" t="s">
        <v>160</v>
      </c>
      <c r="H116" s="224">
        <v>3</v>
      </c>
      <c r="I116" s="225"/>
      <c r="J116" s="226">
        <f>ROUND(I116*H116,2)</f>
        <v>0</v>
      </c>
      <c r="K116" s="222" t="s">
        <v>21</v>
      </c>
      <c r="L116" s="227"/>
      <c r="M116" s="228" t="s">
        <v>21</v>
      </c>
      <c r="N116" s="229" t="s">
        <v>42</v>
      </c>
      <c r="O116" s="46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3" t="s">
        <v>788</v>
      </c>
      <c r="AT116" s="23" t="s">
        <v>125</v>
      </c>
      <c r="AU116" s="23" t="s">
        <v>81</v>
      </c>
      <c r="AY116" s="23" t="s">
        <v>123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3" t="s">
        <v>79</v>
      </c>
      <c r="BK116" s="232">
        <f>ROUND(I116*H116,2)</f>
        <v>0</v>
      </c>
      <c r="BL116" s="23" t="s">
        <v>535</v>
      </c>
      <c r="BM116" s="23" t="s">
        <v>799</v>
      </c>
    </row>
    <row r="117" s="1" customFormat="1" ht="16.5" customHeight="1">
      <c r="B117" s="45"/>
      <c r="C117" s="233" t="s">
        <v>185</v>
      </c>
      <c r="D117" s="233" t="s">
        <v>205</v>
      </c>
      <c r="E117" s="234" t="s">
        <v>800</v>
      </c>
      <c r="F117" s="235" t="s">
        <v>801</v>
      </c>
      <c r="G117" s="236" t="s">
        <v>160</v>
      </c>
      <c r="H117" s="237">
        <v>1</v>
      </c>
      <c r="I117" s="238"/>
      <c r="J117" s="239">
        <f>ROUND(I117*H117,2)</f>
        <v>0</v>
      </c>
      <c r="K117" s="235" t="s">
        <v>263</v>
      </c>
      <c r="L117" s="71"/>
      <c r="M117" s="240" t="s">
        <v>21</v>
      </c>
      <c r="N117" s="241" t="s">
        <v>42</v>
      </c>
      <c r="O117" s="46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3" t="s">
        <v>535</v>
      </c>
      <c r="AT117" s="23" t="s">
        <v>205</v>
      </c>
      <c r="AU117" s="23" t="s">
        <v>81</v>
      </c>
      <c r="AY117" s="23" t="s">
        <v>123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3" t="s">
        <v>79</v>
      </c>
      <c r="BK117" s="232">
        <f>ROUND(I117*H117,2)</f>
        <v>0</v>
      </c>
      <c r="BL117" s="23" t="s">
        <v>535</v>
      </c>
      <c r="BM117" s="23" t="s">
        <v>802</v>
      </c>
    </row>
    <row r="118" s="1" customFormat="1" ht="16.5" customHeight="1">
      <c r="B118" s="45"/>
      <c r="C118" s="233" t="s">
        <v>189</v>
      </c>
      <c r="D118" s="233" t="s">
        <v>205</v>
      </c>
      <c r="E118" s="234" t="s">
        <v>803</v>
      </c>
      <c r="F118" s="235" t="s">
        <v>804</v>
      </c>
      <c r="G118" s="236" t="s">
        <v>160</v>
      </c>
      <c r="H118" s="237">
        <v>1</v>
      </c>
      <c r="I118" s="238"/>
      <c r="J118" s="239">
        <f>ROUND(I118*H118,2)</f>
        <v>0</v>
      </c>
      <c r="K118" s="235" t="s">
        <v>209</v>
      </c>
      <c r="L118" s="71"/>
      <c r="M118" s="240" t="s">
        <v>21</v>
      </c>
      <c r="N118" s="241" t="s">
        <v>42</v>
      </c>
      <c r="O118" s="46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3" t="s">
        <v>535</v>
      </c>
      <c r="AT118" s="23" t="s">
        <v>205</v>
      </c>
      <c r="AU118" s="23" t="s">
        <v>81</v>
      </c>
      <c r="AY118" s="23" t="s">
        <v>123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3" t="s">
        <v>79</v>
      </c>
      <c r="BK118" s="232">
        <f>ROUND(I118*H118,2)</f>
        <v>0</v>
      </c>
      <c r="BL118" s="23" t="s">
        <v>535</v>
      </c>
      <c r="BM118" s="23" t="s">
        <v>805</v>
      </c>
    </row>
    <row r="119" s="1" customFormat="1" ht="16.5" customHeight="1">
      <c r="B119" s="45"/>
      <c r="C119" s="220" t="s">
        <v>193</v>
      </c>
      <c r="D119" s="220" t="s">
        <v>125</v>
      </c>
      <c r="E119" s="221" t="s">
        <v>806</v>
      </c>
      <c r="F119" s="222" t="s">
        <v>807</v>
      </c>
      <c r="G119" s="223" t="s">
        <v>808</v>
      </c>
      <c r="H119" s="224">
        <v>1</v>
      </c>
      <c r="I119" s="225"/>
      <c r="J119" s="226">
        <f>ROUND(I119*H119,2)</f>
        <v>0</v>
      </c>
      <c r="K119" s="222" t="s">
        <v>21</v>
      </c>
      <c r="L119" s="227"/>
      <c r="M119" s="228" t="s">
        <v>21</v>
      </c>
      <c r="N119" s="229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788</v>
      </c>
      <c r="AT119" s="23" t="s">
        <v>125</v>
      </c>
      <c r="AU119" s="23" t="s">
        <v>81</v>
      </c>
      <c r="AY119" s="23" t="s">
        <v>123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535</v>
      </c>
      <c r="BM119" s="23" t="s">
        <v>809</v>
      </c>
    </row>
    <row r="120" s="1" customFormat="1" ht="25.5" customHeight="1">
      <c r="B120" s="45"/>
      <c r="C120" s="233" t="s">
        <v>197</v>
      </c>
      <c r="D120" s="233" t="s">
        <v>205</v>
      </c>
      <c r="E120" s="234" t="s">
        <v>810</v>
      </c>
      <c r="F120" s="235" t="s">
        <v>811</v>
      </c>
      <c r="G120" s="236" t="s">
        <v>208</v>
      </c>
      <c r="H120" s="237">
        <v>35.600000000000001</v>
      </c>
      <c r="I120" s="238"/>
      <c r="J120" s="239">
        <f>ROUND(I120*H120,2)</f>
        <v>0</v>
      </c>
      <c r="K120" s="235" t="s">
        <v>209</v>
      </c>
      <c r="L120" s="71"/>
      <c r="M120" s="240" t="s">
        <v>21</v>
      </c>
      <c r="N120" s="241" t="s">
        <v>42</v>
      </c>
      <c r="O120" s="4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" t="s">
        <v>535</v>
      </c>
      <c r="AT120" s="23" t="s">
        <v>205</v>
      </c>
      <c r="AU120" s="23" t="s">
        <v>81</v>
      </c>
      <c r="AY120" s="23" t="s">
        <v>123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3" t="s">
        <v>79</v>
      </c>
      <c r="BK120" s="232">
        <f>ROUND(I120*H120,2)</f>
        <v>0</v>
      </c>
      <c r="BL120" s="23" t="s">
        <v>535</v>
      </c>
      <c r="BM120" s="23" t="s">
        <v>812</v>
      </c>
    </row>
    <row r="121" s="11" customFormat="1">
      <c r="B121" s="242"/>
      <c r="C121" s="243"/>
      <c r="D121" s="244" t="s">
        <v>211</v>
      </c>
      <c r="E121" s="245" t="s">
        <v>21</v>
      </c>
      <c r="F121" s="246" t="s">
        <v>752</v>
      </c>
      <c r="G121" s="243"/>
      <c r="H121" s="245" t="s">
        <v>21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211</v>
      </c>
      <c r="AU121" s="252" t="s">
        <v>81</v>
      </c>
      <c r="AV121" s="11" t="s">
        <v>79</v>
      </c>
      <c r="AW121" s="11" t="s">
        <v>35</v>
      </c>
      <c r="AX121" s="11" t="s">
        <v>71</v>
      </c>
      <c r="AY121" s="252" t="s">
        <v>123</v>
      </c>
    </row>
    <row r="122" s="12" customFormat="1">
      <c r="B122" s="253"/>
      <c r="C122" s="254"/>
      <c r="D122" s="244" t="s">
        <v>211</v>
      </c>
      <c r="E122" s="255" t="s">
        <v>813</v>
      </c>
      <c r="F122" s="256" t="s">
        <v>728</v>
      </c>
      <c r="G122" s="254"/>
      <c r="H122" s="257">
        <v>35.600000000000001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211</v>
      </c>
      <c r="AU122" s="263" t="s">
        <v>81</v>
      </c>
      <c r="AV122" s="12" t="s">
        <v>81</v>
      </c>
      <c r="AW122" s="12" t="s">
        <v>35</v>
      </c>
      <c r="AX122" s="12" t="s">
        <v>79</v>
      </c>
      <c r="AY122" s="263" t="s">
        <v>123</v>
      </c>
    </row>
    <row r="123" s="1" customFormat="1" ht="16.5" customHeight="1">
      <c r="B123" s="45"/>
      <c r="C123" s="220" t="s">
        <v>9</v>
      </c>
      <c r="D123" s="220" t="s">
        <v>125</v>
      </c>
      <c r="E123" s="221" t="s">
        <v>814</v>
      </c>
      <c r="F123" s="222" t="s">
        <v>815</v>
      </c>
      <c r="G123" s="223" t="s">
        <v>339</v>
      </c>
      <c r="H123" s="224">
        <v>22.071999999999999</v>
      </c>
      <c r="I123" s="225"/>
      <c r="J123" s="226">
        <f>ROUND(I123*H123,2)</f>
        <v>0</v>
      </c>
      <c r="K123" s="222" t="s">
        <v>209</v>
      </c>
      <c r="L123" s="227"/>
      <c r="M123" s="228" t="s">
        <v>21</v>
      </c>
      <c r="N123" s="229" t="s">
        <v>42</v>
      </c>
      <c r="O123" s="46"/>
      <c r="P123" s="230">
        <f>O123*H123</f>
        <v>0</v>
      </c>
      <c r="Q123" s="230">
        <v>0.001</v>
      </c>
      <c r="R123" s="230">
        <f>Q123*H123</f>
        <v>0.022072000000000001</v>
      </c>
      <c r="S123" s="230">
        <v>0</v>
      </c>
      <c r="T123" s="231">
        <f>S123*H123</f>
        <v>0</v>
      </c>
      <c r="AR123" s="23" t="s">
        <v>781</v>
      </c>
      <c r="AT123" s="23" t="s">
        <v>125</v>
      </c>
      <c r="AU123" s="23" t="s">
        <v>81</v>
      </c>
      <c r="AY123" s="23" t="s">
        <v>123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3" t="s">
        <v>79</v>
      </c>
      <c r="BK123" s="232">
        <f>ROUND(I123*H123,2)</f>
        <v>0</v>
      </c>
      <c r="BL123" s="23" t="s">
        <v>781</v>
      </c>
      <c r="BM123" s="23" t="s">
        <v>816</v>
      </c>
    </row>
    <row r="124" s="1" customFormat="1" ht="16.5" customHeight="1">
      <c r="B124" s="45"/>
      <c r="C124" s="233" t="s">
        <v>204</v>
      </c>
      <c r="D124" s="233" t="s">
        <v>205</v>
      </c>
      <c r="E124" s="234" t="s">
        <v>817</v>
      </c>
      <c r="F124" s="235" t="s">
        <v>818</v>
      </c>
      <c r="G124" s="236" t="s">
        <v>160</v>
      </c>
      <c r="H124" s="237">
        <v>1</v>
      </c>
      <c r="I124" s="238"/>
      <c r="J124" s="239">
        <f>ROUND(I124*H124,2)</f>
        <v>0</v>
      </c>
      <c r="K124" s="235" t="s">
        <v>209</v>
      </c>
      <c r="L124" s="71"/>
      <c r="M124" s="240" t="s">
        <v>21</v>
      </c>
      <c r="N124" s="241" t="s">
        <v>42</v>
      </c>
      <c r="O124" s="46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3" t="s">
        <v>535</v>
      </c>
      <c r="AT124" s="23" t="s">
        <v>205</v>
      </c>
      <c r="AU124" s="23" t="s">
        <v>81</v>
      </c>
      <c r="AY124" s="23" t="s">
        <v>123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3" t="s">
        <v>79</v>
      </c>
      <c r="BK124" s="232">
        <f>ROUND(I124*H124,2)</f>
        <v>0</v>
      </c>
      <c r="BL124" s="23" t="s">
        <v>535</v>
      </c>
      <c r="BM124" s="23" t="s">
        <v>819</v>
      </c>
    </row>
    <row r="125" s="1" customFormat="1" ht="25.5" customHeight="1">
      <c r="B125" s="45"/>
      <c r="C125" s="233" t="s">
        <v>214</v>
      </c>
      <c r="D125" s="233" t="s">
        <v>205</v>
      </c>
      <c r="E125" s="234" t="s">
        <v>820</v>
      </c>
      <c r="F125" s="235" t="s">
        <v>821</v>
      </c>
      <c r="G125" s="236" t="s">
        <v>160</v>
      </c>
      <c r="H125" s="237">
        <v>1</v>
      </c>
      <c r="I125" s="238"/>
      <c r="J125" s="239">
        <f>ROUND(I125*H125,2)</f>
        <v>0</v>
      </c>
      <c r="K125" s="235" t="s">
        <v>209</v>
      </c>
      <c r="L125" s="71"/>
      <c r="M125" s="240" t="s">
        <v>21</v>
      </c>
      <c r="N125" s="241" t="s">
        <v>42</v>
      </c>
      <c r="O125" s="46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3" t="s">
        <v>535</v>
      </c>
      <c r="AT125" s="23" t="s">
        <v>205</v>
      </c>
      <c r="AU125" s="23" t="s">
        <v>81</v>
      </c>
      <c r="AY125" s="23" t="s">
        <v>123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3" t="s">
        <v>79</v>
      </c>
      <c r="BK125" s="232">
        <f>ROUND(I125*H125,2)</f>
        <v>0</v>
      </c>
      <c r="BL125" s="23" t="s">
        <v>535</v>
      </c>
      <c r="BM125" s="23" t="s">
        <v>822</v>
      </c>
    </row>
    <row r="126" s="1" customFormat="1" ht="25.5" customHeight="1">
      <c r="B126" s="45"/>
      <c r="C126" s="233" t="s">
        <v>353</v>
      </c>
      <c r="D126" s="233" t="s">
        <v>205</v>
      </c>
      <c r="E126" s="234" t="s">
        <v>823</v>
      </c>
      <c r="F126" s="235" t="s">
        <v>824</v>
      </c>
      <c r="G126" s="236" t="s">
        <v>160</v>
      </c>
      <c r="H126" s="237">
        <v>2</v>
      </c>
      <c r="I126" s="238"/>
      <c r="J126" s="239">
        <f>ROUND(I126*H126,2)</f>
        <v>0</v>
      </c>
      <c r="K126" s="235" t="s">
        <v>209</v>
      </c>
      <c r="L126" s="71"/>
      <c r="M126" s="240" t="s">
        <v>21</v>
      </c>
      <c r="N126" s="241" t="s">
        <v>42</v>
      </c>
      <c r="O126" s="46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3" t="s">
        <v>535</v>
      </c>
      <c r="AT126" s="23" t="s">
        <v>205</v>
      </c>
      <c r="AU126" s="23" t="s">
        <v>81</v>
      </c>
      <c r="AY126" s="23" t="s">
        <v>123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3" t="s">
        <v>79</v>
      </c>
      <c r="BK126" s="232">
        <f>ROUND(I126*H126,2)</f>
        <v>0</v>
      </c>
      <c r="BL126" s="23" t="s">
        <v>535</v>
      </c>
      <c r="BM126" s="23" t="s">
        <v>825</v>
      </c>
    </row>
    <row r="127" s="1" customFormat="1" ht="16.5" customHeight="1">
      <c r="B127" s="45"/>
      <c r="C127" s="233" t="s">
        <v>357</v>
      </c>
      <c r="D127" s="233" t="s">
        <v>205</v>
      </c>
      <c r="E127" s="234" t="s">
        <v>826</v>
      </c>
      <c r="F127" s="235" t="s">
        <v>827</v>
      </c>
      <c r="G127" s="236" t="s">
        <v>160</v>
      </c>
      <c r="H127" s="237">
        <v>2</v>
      </c>
      <c r="I127" s="238"/>
      <c r="J127" s="239">
        <f>ROUND(I127*H127,2)</f>
        <v>0</v>
      </c>
      <c r="K127" s="235" t="s">
        <v>209</v>
      </c>
      <c r="L127" s="71"/>
      <c r="M127" s="240" t="s">
        <v>21</v>
      </c>
      <c r="N127" s="241" t="s">
        <v>42</v>
      </c>
      <c r="O127" s="46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3" t="s">
        <v>535</v>
      </c>
      <c r="AT127" s="23" t="s">
        <v>205</v>
      </c>
      <c r="AU127" s="23" t="s">
        <v>81</v>
      </c>
      <c r="AY127" s="23" t="s">
        <v>123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3" t="s">
        <v>79</v>
      </c>
      <c r="BK127" s="232">
        <f>ROUND(I127*H127,2)</f>
        <v>0</v>
      </c>
      <c r="BL127" s="23" t="s">
        <v>535</v>
      </c>
      <c r="BM127" s="23" t="s">
        <v>828</v>
      </c>
    </row>
    <row r="128" s="1" customFormat="1" ht="16.5" customHeight="1">
      <c r="B128" s="45"/>
      <c r="C128" s="220" t="s">
        <v>361</v>
      </c>
      <c r="D128" s="220" t="s">
        <v>125</v>
      </c>
      <c r="E128" s="221" t="s">
        <v>829</v>
      </c>
      <c r="F128" s="222" t="s">
        <v>830</v>
      </c>
      <c r="G128" s="223" t="s">
        <v>160</v>
      </c>
      <c r="H128" s="224">
        <v>2</v>
      </c>
      <c r="I128" s="225"/>
      <c r="J128" s="226">
        <f>ROUND(I128*H128,2)</f>
        <v>0</v>
      </c>
      <c r="K128" s="222" t="s">
        <v>21</v>
      </c>
      <c r="L128" s="227"/>
      <c r="M128" s="228" t="s">
        <v>21</v>
      </c>
      <c r="N128" s="229" t="s">
        <v>42</v>
      </c>
      <c r="O128" s="46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3" t="s">
        <v>788</v>
      </c>
      <c r="AT128" s="23" t="s">
        <v>125</v>
      </c>
      <c r="AU128" s="23" t="s">
        <v>81</v>
      </c>
      <c r="AY128" s="23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3" t="s">
        <v>79</v>
      </c>
      <c r="BK128" s="232">
        <f>ROUND(I128*H128,2)</f>
        <v>0</v>
      </c>
      <c r="BL128" s="23" t="s">
        <v>535</v>
      </c>
      <c r="BM128" s="23" t="s">
        <v>831</v>
      </c>
    </row>
    <row r="129" s="1" customFormat="1" ht="38.25" customHeight="1">
      <c r="B129" s="45"/>
      <c r="C129" s="233" t="s">
        <v>365</v>
      </c>
      <c r="D129" s="233" t="s">
        <v>205</v>
      </c>
      <c r="E129" s="234" t="s">
        <v>832</v>
      </c>
      <c r="F129" s="235" t="s">
        <v>833</v>
      </c>
      <c r="G129" s="236" t="s">
        <v>208</v>
      </c>
      <c r="H129" s="237">
        <v>37.5</v>
      </c>
      <c r="I129" s="238"/>
      <c r="J129" s="239">
        <f>ROUND(I129*H129,2)</f>
        <v>0</v>
      </c>
      <c r="K129" s="235" t="s">
        <v>209</v>
      </c>
      <c r="L129" s="71"/>
      <c r="M129" s="240" t="s">
        <v>21</v>
      </c>
      <c r="N129" s="241" t="s">
        <v>42</v>
      </c>
      <c r="O129" s="46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" t="s">
        <v>535</v>
      </c>
      <c r="AT129" s="23" t="s">
        <v>205</v>
      </c>
      <c r="AU129" s="23" t="s">
        <v>81</v>
      </c>
      <c r="AY129" s="23" t="s">
        <v>123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3" t="s">
        <v>79</v>
      </c>
      <c r="BK129" s="232">
        <f>ROUND(I129*H129,2)</f>
        <v>0</v>
      </c>
      <c r="BL129" s="23" t="s">
        <v>535</v>
      </c>
      <c r="BM129" s="23" t="s">
        <v>834</v>
      </c>
    </row>
    <row r="130" s="11" customFormat="1">
      <c r="B130" s="242"/>
      <c r="C130" s="243"/>
      <c r="D130" s="244" t="s">
        <v>211</v>
      </c>
      <c r="E130" s="245" t="s">
        <v>21</v>
      </c>
      <c r="F130" s="246" t="s">
        <v>835</v>
      </c>
      <c r="G130" s="243"/>
      <c r="H130" s="245" t="s">
        <v>21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211</v>
      </c>
      <c r="AU130" s="252" t="s">
        <v>81</v>
      </c>
      <c r="AV130" s="11" t="s">
        <v>79</v>
      </c>
      <c r="AW130" s="11" t="s">
        <v>35</v>
      </c>
      <c r="AX130" s="11" t="s">
        <v>71</v>
      </c>
      <c r="AY130" s="252" t="s">
        <v>123</v>
      </c>
    </row>
    <row r="131" s="12" customFormat="1">
      <c r="B131" s="253"/>
      <c r="C131" s="254"/>
      <c r="D131" s="244" t="s">
        <v>211</v>
      </c>
      <c r="E131" s="255" t="s">
        <v>21</v>
      </c>
      <c r="F131" s="256" t="s">
        <v>836</v>
      </c>
      <c r="G131" s="254"/>
      <c r="H131" s="257">
        <v>37.5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AT131" s="263" t="s">
        <v>211</v>
      </c>
      <c r="AU131" s="263" t="s">
        <v>81</v>
      </c>
      <c r="AV131" s="12" t="s">
        <v>81</v>
      </c>
      <c r="AW131" s="12" t="s">
        <v>35</v>
      </c>
      <c r="AX131" s="12" t="s">
        <v>71</v>
      </c>
      <c r="AY131" s="263" t="s">
        <v>123</v>
      </c>
    </row>
    <row r="132" s="13" customFormat="1">
      <c r="B132" s="268"/>
      <c r="C132" s="269"/>
      <c r="D132" s="244" t="s">
        <v>211</v>
      </c>
      <c r="E132" s="270" t="s">
        <v>730</v>
      </c>
      <c r="F132" s="271" t="s">
        <v>285</v>
      </c>
      <c r="G132" s="269"/>
      <c r="H132" s="272">
        <v>37.5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AT132" s="278" t="s">
        <v>211</v>
      </c>
      <c r="AU132" s="278" t="s">
        <v>81</v>
      </c>
      <c r="AV132" s="13" t="s">
        <v>129</v>
      </c>
      <c r="AW132" s="13" t="s">
        <v>35</v>
      </c>
      <c r="AX132" s="13" t="s">
        <v>79</v>
      </c>
      <c r="AY132" s="278" t="s">
        <v>123</v>
      </c>
    </row>
    <row r="133" s="1" customFormat="1" ht="16.5" customHeight="1">
      <c r="B133" s="45"/>
      <c r="C133" s="220" t="s">
        <v>370</v>
      </c>
      <c r="D133" s="220" t="s">
        <v>125</v>
      </c>
      <c r="E133" s="221" t="s">
        <v>837</v>
      </c>
      <c r="F133" s="222" t="s">
        <v>838</v>
      </c>
      <c r="G133" s="223" t="s">
        <v>208</v>
      </c>
      <c r="H133" s="224">
        <v>37.5</v>
      </c>
      <c r="I133" s="225"/>
      <c r="J133" s="226">
        <f>ROUND(I133*H133,2)</f>
        <v>0</v>
      </c>
      <c r="K133" s="222" t="s">
        <v>209</v>
      </c>
      <c r="L133" s="227"/>
      <c r="M133" s="228" t="s">
        <v>21</v>
      </c>
      <c r="N133" s="229" t="s">
        <v>42</v>
      </c>
      <c r="O133" s="46"/>
      <c r="P133" s="230">
        <f>O133*H133</f>
        <v>0</v>
      </c>
      <c r="Q133" s="230">
        <v>0.00012</v>
      </c>
      <c r="R133" s="230">
        <f>Q133*H133</f>
        <v>0.0045000000000000005</v>
      </c>
      <c r="S133" s="230">
        <v>0</v>
      </c>
      <c r="T133" s="231">
        <f>S133*H133</f>
        <v>0</v>
      </c>
      <c r="AR133" s="23" t="s">
        <v>781</v>
      </c>
      <c r="AT133" s="23" t="s">
        <v>125</v>
      </c>
      <c r="AU133" s="23" t="s">
        <v>81</v>
      </c>
      <c r="AY133" s="23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3" t="s">
        <v>79</v>
      </c>
      <c r="BK133" s="232">
        <f>ROUND(I133*H133,2)</f>
        <v>0</v>
      </c>
      <c r="BL133" s="23" t="s">
        <v>781</v>
      </c>
      <c r="BM133" s="23" t="s">
        <v>839</v>
      </c>
    </row>
    <row r="134" s="12" customFormat="1">
      <c r="B134" s="253"/>
      <c r="C134" s="254"/>
      <c r="D134" s="244" t="s">
        <v>211</v>
      </c>
      <c r="E134" s="255" t="s">
        <v>21</v>
      </c>
      <c r="F134" s="256" t="s">
        <v>730</v>
      </c>
      <c r="G134" s="254"/>
      <c r="H134" s="257">
        <v>37.5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211</v>
      </c>
      <c r="AU134" s="263" t="s">
        <v>81</v>
      </c>
      <c r="AV134" s="12" t="s">
        <v>81</v>
      </c>
      <c r="AW134" s="12" t="s">
        <v>35</v>
      </c>
      <c r="AX134" s="12" t="s">
        <v>79</v>
      </c>
      <c r="AY134" s="263" t="s">
        <v>123</v>
      </c>
    </row>
    <row r="135" s="1" customFormat="1" ht="38.25" customHeight="1">
      <c r="B135" s="45"/>
      <c r="C135" s="233" t="s">
        <v>374</v>
      </c>
      <c r="D135" s="233" t="s">
        <v>205</v>
      </c>
      <c r="E135" s="234" t="s">
        <v>840</v>
      </c>
      <c r="F135" s="235" t="s">
        <v>841</v>
      </c>
      <c r="G135" s="236" t="s">
        <v>208</v>
      </c>
      <c r="H135" s="237">
        <v>35.600000000000001</v>
      </c>
      <c r="I135" s="238"/>
      <c r="J135" s="239">
        <f>ROUND(I135*H135,2)</f>
        <v>0</v>
      </c>
      <c r="K135" s="235" t="s">
        <v>209</v>
      </c>
      <c r="L135" s="71"/>
      <c r="M135" s="240" t="s">
        <v>21</v>
      </c>
      <c r="N135" s="241" t="s">
        <v>42</v>
      </c>
      <c r="O135" s="46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3" t="s">
        <v>535</v>
      </c>
      <c r="AT135" s="23" t="s">
        <v>205</v>
      </c>
      <c r="AU135" s="23" t="s">
        <v>81</v>
      </c>
      <c r="AY135" s="23" t="s">
        <v>123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3" t="s">
        <v>79</v>
      </c>
      <c r="BK135" s="232">
        <f>ROUND(I135*H135,2)</f>
        <v>0</v>
      </c>
      <c r="BL135" s="23" t="s">
        <v>535</v>
      </c>
      <c r="BM135" s="23" t="s">
        <v>842</v>
      </c>
    </row>
    <row r="136" s="11" customFormat="1">
      <c r="B136" s="242"/>
      <c r="C136" s="243"/>
      <c r="D136" s="244" t="s">
        <v>211</v>
      </c>
      <c r="E136" s="245" t="s">
        <v>21</v>
      </c>
      <c r="F136" s="246" t="s">
        <v>752</v>
      </c>
      <c r="G136" s="243"/>
      <c r="H136" s="245" t="s">
        <v>21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211</v>
      </c>
      <c r="AU136" s="252" t="s">
        <v>81</v>
      </c>
      <c r="AV136" s="11" t="s">
        <v>79</v>
      </c>
      <c r="AW136" s="11" t="s">
        <v>35</v>
      </c>
      <c r="AX136" s="11" t="s">
        <v>71</v>
      </c>
      <c r="AY136" s="252" t="s">
        <v>123</v>
      </c>
    </row>
    <row r="137" s="12" customFormat="1">
      <c r="B137" s="253"/>
      <c r="C137" s="254"/>
      <c r="D137" s="244" t="s">
        <v>211</v>
      </c>
      <c r="E137" s="255" t="s">
        <v>21</v>
      </c>
      <c r="F137" s="256" t="s">
        <v>843</v>
      </c>
      <c r="G137" s="254"/>
      <c r="H137" s="257">
        <v>35.600000000000001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211</v>
      </c>
      <c r="AU137" s="263" t="s">
        <v>81</v>
      </c>
      <c r="AV137" s="12" t="s">
        <v>81</v>
      </c>
      <c r="AW137" s="12" t="s">
        <v>35</v>
      </c>
      <c r="AX137" s="12" t="s">
        <v>71</v>
      </c>
      <c r="AY137" s="263" t="s">
        <v>123</v>
      </c>
    </row>
    <row r="138" s="13" customFormat="1">
      <c r="B138" s="268"/>
      <c r="C138" s="269"/>
      <c r="D138" s="244" t="s">
        <v>211</v>
      </c>
      <c r="E138" s="270" t="s">
        <v>728</v>
      </c>
      <c r="F138" s="271" t="s">
        <v>285</v>
      </c>
      <c r="G138" s="269"/>
      <c r="H138" s="272">
        <v>35.600000000000001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AT138" s="278" t="s">
        <v>211</v>
      </c>
      <c r="AU138" s="278" t="s">
        <v>81</v>
      </c>
      <c r="AV138" s="13" t="s">
        <v>129</v>
      </c>
      <c r="AW138" s="13" t="s">
        <v>35</v>
      </c>
      <c r="AX138" s="13" t="s">
        <v>79</v>
      </c>
      <c r="AY138" s="278" t="s">
        <v>123</v>
      </c>
    </row>
    <row r="139" s="1" customFormat="1" ht="16.5" customHeight="1">
      <c r="B139" s="45"/>
      <c r="C139" s="220" t="s">
        <v>378</v>
      </c>
      <c r="D139" s="220" t="s">
        <v>125</v>
      </c>
      <c r="E139" s="221" t="s">
        <v>844</v>
      </c>
      <c r="F139" s="222" t="s">
        <v>845</v>
      </c>
      <c r="G139" s="223" t="s">
        <v>208</v>
      </c>
      <c r="H139" s="224">
        <v>35.600000000000001</v>
      </c>
      <c r="I139" s="225"/>
      <c r="J139" s="226">
        <f>ROUND(I139*H139,2)</f>
        <v>0</v>
      </c>
      <c r="K139" s="222" t="s">
        <v>209</v>
      </c>
      <c r="L139" s="227"/>
      <c r="M139" s="228" t="s">
        <v>21</v>
      </c>
      <c r="N139" s="229" t="s">
        <v>42</v>
      </c>
      <c r="O139" s="46"/>
      <c r="P139" s="230">
        <f>O139*H139</f>
        <v>0</v>
      </c>
      <c r="Q139" s="230">
        <v>0.00089999999999999998</v>
      </c>
      <c r="R139" s="230">
        <f>Q139*H139</f>
        <v>0.032039999999999999</v>
      </c>
      <c r="S139" s="230">
        <v>0</v>
      </c>
      <c r="T139" s="231">
        <f>S139*H139</f>
        <v>0</v>
      </c>
      <c r="AR139" s="23" t="s">
        <v>781</v>
      </c>
      <c r="AT139" s="23" t="s">
        <v>125</v>
      </c>
      <c r="AU139" s="23" t="s">
        <v>81</v>
      </c>
      <c r="AY139" s="23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3" t="s">
        <v>79</v>
      </c>
      <c r="BK139" s="232">
        <f>ROUND(I139*H139,2)</f>
        <v>0</v>
      </c>
      <c r="BL139" s="23" t="s">
        <v>781</v>
      </c>
      <c r="BM139" s="23" t="s">
        <v>846</v>
      </c>
    </row>
    <row r="140" s="12" customFormat="1">
      <c r="B140" s="253"/>
      <c r="C140" s="254"/>
      <c r="D140" s="244" t="s">
        <v>211</v>
      </c>
      <c r="E140" s="255" t="s">
        <v>21</v>
      </c>
      <c r="F140" s="256" t="s">
        <v>728</v>
      </c>
      <c r="G140" s="254"/>
      <c r="H140" s="257">
        <v>35.600000000000001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211</v>
      </c>
      <c r="AU140" s="263" t="s">
        <v>81</v>
      </c>
      <c r="AV140" s="12" t="s">
        <v>81</v>
      </c>
      <c r="AW140" s="12" t="s">
        <v>35</v>
      </c>
      <c r="AX140" s="12" t="s">
        <v>79</v>
      </c>
      <c r="AY140" s="263" t="s">
        <v>123</v>
      </c>
    </row>
    <row r="141" s="1" customFormat="1" ht="16.5" customHeight="1">
      <c r="B141" s="45"/>
      <c r="C141" s="220" t="s">
        <v>416</v>
      </c>
      <c r="D141" s="220" t="s">
        <v>125</v>
      </c>
      <c r="E141" s="221" t="s">
        <v>847</v>
      </c>
      <c r="F141" s="222" t="s">
        <v>848</v>
      </c>
      <c r="G141" s="223" t="s">
        <v>127</v>
      </c>
      <c r="H141" s="224">
        <v>1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42</v>
      </c>
      <c r="O141" s="46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3" t="s">
        <v>788</v>
      </c>
      <c r="AT141" s="23" t="s">
        <v>125</v>
      </c>
      <c r="AU141" s="23" t="s">
        <v>81</v>
      </c>
      <c r="AY141" s="23" t="s">
        <v>123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3" t="s">
        <v>79</v>
      </c>
      <c r="BK141" s="232">
        <f>ROUND(I141*H141,2)</f>
        <v>0</v>
      </c>
      <c r="BL141" s="23" t="s">
        <v>535</v>
      </c>
      <c r="BM141" s="23" t="s">
        <v>849</v>
      </c>
    </row>
    <row r="142" s="10" customFormat="1" ht="29.88" customHeight="1">
      <c r="B142" s="204"/>
      <c r="C142" s="205"/>
      <c r="D142" s="206" t="s">
        <v>70</v>
      </c>
      <c r="E142" s="218" t="s">
        <v>583</v>
      </c>
      <c r="F142" s="218" t="s">
        <v>584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SUM(P143:P159)</f>
        <v>0</v>
      </c>
      <c r="Q142" s="212"/>
      <c r="R142" s="213">
        <f>SUM(R143:R159)</f>
        <v>0.064644800000000002</v>
      </c>
      <c r="S142" s="212"/>
      <c r="T142" s="214">
        <f>SUM(T143:T159)</f>
        <v>0</v>
      </c>
      <c r="AR142" s="215" t="s">
        <v>133</v>
      </c>
      <c r="AT142" s="216" t="s">
        <v>70</v>
      </c>
      <c r="AU142" s="216" t="s">
        <v>79</v>
      </c>
      <c r="AY142" s="215" t="s">
        <v>123</v>
      </c>
      <c r="BK142" s="217">
        <f>SUM(BK143:BK159)</f>
        <v>0</v>
      </c>
    </row>
    <row r="143" s="1" customFormat="1" ht="16.5" customHeight="1">
      <c r="B143" s="45"/>
      <c r="C143" s="233" t="s">
        <v>383</v>
      </c>
      <c r="D143" s="233" t="s">
        <v>205</v>
      </c>
      <c r="E143" s="234" t="s">
        <v>850</v>
      </c>
      <c r="F143" s="235" t="s">
        <v>851</v>
      </c>
      <c r="G143" s="236" t="s">
        <v>852</v>
      </c>
      <c r="H143" s="237">
        <v>0.035999999999999997</v>
      </c>
      <c r="I143" s="238"/>
      <c r="J143" s="239">
        <f>ROUND(I143*H143,2)</f>
        <v>0</v>
      </c>
      <c r="K143" s="235" t="s">
        <v>209</v>
      </c>
      <c r="L143" s="71"/>
      <c r="M143" s="240" t="s">
        <v>21</v>
      </c>
      <c r="N143" s="241" t="s">
        <v>42</v>
      </c>
      <c r="O143" s="46"/>
      <c r="P143" s="230">
        <f>O143*H143</f>
        <v>0</v>
      </c>
      <c r="Q143" s="230">
        <v>0.0088000000000000005</v>
      </c>
      <c r="R143" s="230">
        <f>Q143*H143</f>
        <v>0.0003168</v>
      </c>
      <c r="S143" s="230">
        <v>0</v>
      </c>
      <c r="T143" s="231">
        <f>S143*H143</f>
        <v>0</v>
      </c>
      <c r="AR143" s="23" t="s">
        <v>535</v>
      </c>
      <c r="AT143" s="23" t="s">
        <v>205</v>
      </c>
      <c r="AU143" s="23" t="s">
        <v>81</v>
      </c>
      <c r="AY143" s="23" t="s">
        <v>123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535</v>
      </c>
      <c r="BM143" s="23" t="s">
        <v>853</v>
      </c>
    </row>
    <row r="144" s="12" customFormat="1">
      <c r="B144" s="253"/>
      <c r="C144" s="254"/>
      <c r="D144" s="244" t="s">
        <v>211</v>
      </c>
      <c r="E144" s="255" t="s">
        <v>21</v>
      </c>
      <c r="F144" s="256" t="s">
        <v>854</v>
      </c>
      <c r="G144" s="254"/>
      <c r="H144" s="257">
        <v>0.035999999999999997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211</v>
      </c>
      <c r="AU144" s="263" t="s">
        <v>81</v>
      </c>
      <c r="AV144" s="12" t="s">
        <v>81</v>
      </c>
      <c r="AW144" s="12" t="s">
        <v>35</v>
      </c>
      <c r="AX144" s="12" t="s">
        <v>79</v>
      </c>
      <c r="AY144" s="263" t="s">
        <v>123</v>
      </c>
    </row>
    <row r="145" s="1" customFormat="1" ht="51" customHeight="1">
      <c r="B145" s="45"/>
      <c r="C145" s="233" t="s">
        <v>387</v>
      </c>
      <c r="D145" s="233" t="s">
        <v>205</v>
      </c>
      <c r="E145" s="234" t="s">
        <v>855</v>
      </c>
      <c r="F145" s="235" t="s">
        <v>856</v>
      </c>
      <c r="G145" s="236" t="s">
        <v>208</v>
      </c>
      <c r="H145" s="237">
        <v>35.600000000000001</v>
      </c>
      <c r="I145" s="238"/>
      <c r="J145" s="239">
        <f>ROUND(I145*H145,2)</f>
        <v>0</v>
      </c>
      <c r="K145" s="235" t="s">
        <v>209</v>
      </c>
      <c r="L145" s="71"/>
      <c r="M145" s="240" t="s">
        <v>21</v>
      </c>
      <c r="N145" s="241" t="s">
        <v>42</v>
      </c>
      <c r="O145" s="46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3" t="s">
        <v>535</v>
      </c>
      <c r="AT145" s="23" t="s">
        <v>205</v>
      </c>
      <c r="AU145" s="23" t="s">
        <v>81</v>
      </c>
      <c r="AY145" s="23" t="s">
        <v>123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3" t="s">
        <v>79</v>
      </c>
      <c r="BK145" s="232">
        <f>ROUND(I145*H145,2)</f>
        <v>0</v>
      </c>
      <c r="BL145" s="23" t="s">
        <v>535</v>
      </c>
      <c r="BM145" s="23" t="s">
        <v>857</v>
      </c>
    </row>
    <row r="146" s="11" customFormat="1">
      <c r="B146" s="242"/>
      <c r="C146" s="243"/>
      <c r="D146" s="244" t="s">
        <v>211</v>
      </c>
      <c r="E146" s="245" t="s">
        <v>21</v>
      </c>
      <c r="F146" s="246" t="s">
        <v>738</v>
      </c>
      <c r="G146" s="243"/>
      <c r="H146" s="245" t="s">
        <v>21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211</v>
      </c>
      <c r="AU146" s="252" t="s">
        <v>81</v>
      </c>
      <c r="AV146" s="11" t="s">
        <v>79</v>
      </c>
      <c r="AW146" s="11" t="s">
        <v>35</v>
      </c>
      <c r="AX146" s="11" t="s">
        <v>71</v>
      </c>
      <c r="AY146" s="252" t="s">
        <v>123</v>
      </c>
    </row>
    <row r="147" s="12" customFormat="1">
      <c r="B147" s="253"/>
      <c r="C147" s="254"/>
      <c r="D147" s="244" t="s">
        <v>211</v>
      </c>
      <c r="E147" s="255" t="s">
        <v>21</v>
      </c>
      <c r="F147" s="256" t="s">
        <v>778</v>
      </c>
      <c r="G147" s="254"/>
      <c r="H147" s="257">
        <v>35.600000000000001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211</v>
      </c>
      <c r="AU147" s="263" t="s">
        <v>81</v>
      </c>
      <c r="AV147" s="12" t="s">
        <v>81</v>
      </c>
      <c r="AW147" s="12" t="s">
        <v>35</v>
      </c>
      <c r="AX147" s="12" t="s">
        <v>79</v>
      </c>
      <c r="AY147" s="263" t="s">
        <v>123</v>
      </c>
    </row>
    <row r="148" s="1" customFormat="1" ht="25.5" customHeight="1">
      <c r="B148" s="45"/>
      <c r="C148" s="233" t="s">
        <v>391</v>
      </c>
      <c r="D148" s="233" t="s">
        <v>205</v>
      </c>
      <c r="E148" s="234" t="s">
        <v>858</v>
      </c>
      <c r="F148" s="235" t="s">
        <v>859</v>
      </c>
      <c r="G148" s="236" t="s">
        <v>160</v>
      </c>
      <c r="H148" s="237">
        <v>2</v>
      </c>
      <c r="I148" s="238"/>
      <c r="J148" s="239">
        <f>ROUND(I148*H148,2)</f>
        <v>0</v>
      </c>
      <c r="K148" s="235" t="s">
        <v>209</v>
      </c>
      <c r="L148" s="71"/>
      <c r="M148" s="240" t="s">
        <v>21</v>
      </c>
      <c r="N148" s="241" t="s">
        <v>42</v>
      </c>
      <c r="O148" s="46"/>
      <c r="P148" s="230">
        <f>O148*H148</f>
        <v>0</v>
      </c>
      <c r="Q148" s="230">
        <v>0.0076</v>
      </c>
      <c r="R148" s="230">
        <f>Q148*H148</f>
        <v>0.0152</v>
      </c>
      <c r="S148" s="230">
        <v>0</v>
      </c>
      <c r="T148" s="231">
        <f>S148*H148</f>
        <v>0</v>
      </c>
      <c r="AR148" s="23" t="s">
        <v>535</v>
      </c>
      <c r="AT148" s="23" t="s">
        <v>205</v>
      </c>
      <c r="AU148" s="23" t="s">
        <v>81</v>
      </c>
      <c r="AY148" s="23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3" t="s">
        <v>79</v>
      </c>
      <c r="BK148" s="232">
        <f>ROUND(I148*H148,2)</f>
        <v>0</v>
      </c>
      <c r="BL148" s="23" t="s">
        <v>535</v>
      </c>
      <c r="BM148" s="23" t="s">
        <v>860</v>
      </c>
    </row>
    <row r="149" s="1" customFormat="1" ht="25.5" customHeight="1">
      <c r="B149" s="45"/>
      <c r="C149" s="233" t="s">
        <v>396</v>
      </c>
      <c r="D149" s="233" t="s">
        <v>205</v>
      </c>
      <c r="E149" s="234" t="s">
        <v>861</v>
      </c>
      <c r="F149" s="235" t="s">
        <v>862</v>
      </c>
      <c r="G149" s="236" t="s">
        <v>208</v>
      </c>
      <c r="H149" s="237">
        <v>71.200000000000003</v>
      </c>
      <c r="I149" s="238"/>
      <c r="J149" s="239">
        <f>ROUND(I149*H149,2)</f>
        <v>0</v>
      </c>
      <c r="K149" s="235" t="s">
        <v>209</v>
      </c>
      <c r="L149" s="71"/>
      <c r="M149" s="240" t="s">
        <v>21</v>
      </c>
      <c r="N149" s="241" t="s">
        <v>42</v>
      </c>
      <c r="O149" s="46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3" t="s">
        <v>535</v>
      </c>
      <c r="AT149" s="23" t="s">
        <v>205</v>
      </c>
      <c r="AU149" s="23" t="s">
        <v>81</v>
      </c>
      <c r="AY149" s="23" t="s">
        <v>123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3" t="s">
        <v>79</v>
      </c>
      <c r="BK149" s="232">
        <f>ROUND(I149*H149,2)</f>
        <v>0</v>
      </c>
      <c r="BL149" s="23" t="s">
        <v>535</v>
      </c>
      <c r="BM149" s="23" t="s">
        <v>863</v>
      </c>
    </row>
    <row r="150" s="11" customFormat="1">
      <c r="B150" s="242"/>
      <c r="C150" s="243"/>
      <c r="D150" s="244" t="s">
        <v>211</v>
      </c>
      <c r="E150" s="245" t="s">
        <v>21</v>
      </c>
      <c r="F150" s="246" t="s">
        <v>864</v>
      </c>
      <c r="G150" s="243"/>
      <c r="H150" s="245" t="s">
        <v>21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211</v>
      </c>
      <c r="AU150" s="252" t="s">
        <v>81</v>
      </c>
      <c r="AV150" s="11" t="s">
        <v>79</v>
      </c>
      <c r="AW150" s="11" t="s">
        <v>35</v>
      </c>
      <c r="AX150" s="11" t="s">
        <v>71</v>
      </c>
      <c r="AY150" s="252" t="s">
        <v>123</v>
      </c>
    </row>
    <row r="151" s="12" customFormat="1">
      <c r="B151" s="253"/>
      <c r="C151" s="254"/>
      <c r="D151" s="244" t="s">
        <v>211</v>
      </c>
      <c r="E151" s="255" t="s">
        <v>21</v>
      </c>
      <c r="F151" s="256" t="s">
        <v>865</v>
      </c>
      <c r="G151" s="254"/>
      <c r="H151" s="257">
        <v>71.200000000000003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211</v>
      </c>
      <c r="AU151" s="263" t="s">
        <v>81</v>
      </c>
      <c r="AV151" s="12" t="s">
        <v>81</v>
      </c>
      <c r="AW151" s="12" t="s">
        <v>35</v>
      </c>
      <c r="AX151" s="12" t="s">
        <v>71</v>
      </c>
      <c r="AY151" s="263" t="s">
        <v>123</v>
      </c>
    </row>
    <row r="152" s="13" customFormat="1">
      <c r="B152" s="268"/>
      <c r="C152" s="269"/>
      <c r="D152" s="244" t="s">
        <v>211</v>
      </c>
      <c r="E152" s="270" t="s">
        <v>726</v>
      </c>
      <c r="F152" s="271" t="s">
        <v>285</v>
      </c>
      <c r="G152" s="269"/>
      <c r="H152" s="272">
        <v>71.200000000000003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AT152" s="278" t="s">
        <v>211</v>
      </c>
      <c r="AU152" s="278" t="s">
        <v>81</v>
      </c>
      <c r="AV152" s="13" t="s">
        <v>129</v>
      </c>
      <c r="AW152" s="13" t="s">
        <v>35</v>
      </c>
      <c r="AX152" s="13" t="s">
        <v>79</v>
      </c>
      <c r="AY152" s="278" t="s">
        <v>123</v>
      </c>
    </row>
    <row r="153" s="1" customFormat="1" ht="25.5" customHeight="1">
      <c r="B153" s="45"/>
      <c r="C153" s="220" t="s">
        <v>402</v>
      </c>
      <c r="D153" s="220" t="s">
        <v>125</v>
      </c>
      <c r="E153" s="221" t="s">
        <v>866</v>
      </c>
      <c r="F153" s="222" t="s">
        <v>867</v>
      </c>
      <c r="G153" s="223" t="s">
        <v>208</v>
      </c>
      <c r="H153" s="224">
        <v>71.200000000000003</v>
      </c>
      <c r="I153" s="225"/>
      <c r="J153" s="226">
        <f>ROUND(I153*H153,2)</f>
        <v>0</v>
      </c>
      <c r="K153" s="222" t="s">
        <v>21</v>
      </c>
      <c r="L153" s="227"/>
      <c r="M153" s="228" t="s">
        <v>21</v>
      </c>
      <c r="N153" s="229" t="s">
        <v>42</v>
      </c>
      <c r="O153" s="46"/>
      <c r="P153" s="230">
        <f>O153*H153</f>
        <v>0</v>
      </c>
      <c r="Q153" s="230">
        <v>0.00068999999999999997</v>
      </c>
      <c r="R153" s="230">
        <f>Q153*H153</f>
        <v>0.049127999999999998</v>
      </c>
      <c r="S153" s="230">
        <v>0</v>
      </c>
      <c r="T153" s="231">
        <f>S153*H153</f>
        <v>0</v>
      </c>
      <c r="AR153" s="23" t="s">
        <v>781</v>
      </c>
      <c r="AT153" s="23" t="s">
        <v>125</v>
      </c>
      <c r="AU153" s="23" t="s">
        <v>81</v>
      </c>
      <c r="AY153" s="23" t="s">
        <v>123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3" t="s">
        <v>79</v>
      </c>
      <c r="BK153" s="232">
        <f>ROUND(I153*H153,2)</f>
        <v>0</v>
      </c>
      <c r="BL153" s="23" t="s">
        <v>781</v>
      </c>
      <c r="BM153" s="23" t="s">
        <v>868</v>
      </c>
    </row>
    <row r="154" s="12" customFormat="1">
      <c r="B154" s="253"/>
      <c r="C154" s="254"/>
      <c r="D154" s="244" t="s">
        <v>211</v>
      </c>
      <c r="E154" s="255" t="s">
        <v>21</v>
      </c>
      <c r="F154" s="256" t="s">
        <v>726</v>
      </c>
      <c r="G154" s="254"/>
      <c r="H154" s="257">
        <v>71.200000000000003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AT154" s="263" t="s">
        <v>211</v>
      </c>
      <c r="AU154" s="263" t="s">
        <v>81</v>
      </c>
      <c r="AV154" s="12" t="s">
        <v>81</v>
      </c>
      <c r="AW154" s="12" t="s">
        <v>35</v>
      </c>
      <c r="AX154" s="12" t="s">
        <v>71</v>
      </c>
      <c r="AY154" s="263" t="s">
        <v>123</v>
      </c>
    </row>
    <row r="155" s="13" customFormat="1">
      <c r="B155" s="268"/>
      <c r="C155" s="269"/>
      <c r="D155" s="244" t="s">
        <v>211</v>
      </c>
      <c r="E155" s="270" t="s">
        <v>21</v>
      </c>
      <c r="F155" s="271" t="s">
        <v>285</v>
      </c>
      <c r="G155" s="269"/>
      <c r="H155" s="272">
        <v>71.200000000000003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AT155" s="278" t="s">
        <v>211</v>
      </c>
      <c r="AU155" s="278" t="s">
        <v>81</v>
      </c>
      <c r="AV155" s="13" t="s">
        <v>129</v>
      </c>
      <c r="AW155" s="13" t="s">
        <v>35</v>
      </c>
      <c r="AX155" s="13" t="s">
        <v>79</v>
      </c>
      <c r="AY155" s="278" t="s">
        <v>123</v>
      </c>
    </row>
    <row r="156" s="1" customFormat="1" ht="38.25" customHeight="1">
      <c r="B156" s="45"/>
      <c r="C156" s="233" t="s">
        <v>406</v>
      </c>
      <c r="D156" s="233" t="s">
        <v>205</v>
      </c>
      <c r="E156" s="234" t="s">
        <v>869</v>
      </c>
      <c r="F156" s="235" t="s">
        <v>870</v>
      </c>
      <c r="G156" s="236" t="s">
        <v>208</v>
      </c>
      <c r="H156" s="237">
        <v>35.600000000000001</v>
      </c>
      <c r="I156" s="238"/>
      <c r="J156" s="239">
        <f>ROUND(I156*H156,2)</f>
        <v>0</v>
      </c>
      <c r="K156" s="235" t="s">
        <v>209</v>
      </c>
      <c r="L156" s="71"/>
      <c r="M156" s="240" t="s">
        <v>21</v>
      </c>
      <c r="N156" s="241" t="s">
        <v>42</v>
      </c>
      <c r="O156" s="46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" t="s">
        <v>535</v>
      </c>
      <c r="AT156" s="23" t="s">
        <v>205</v>
      </c>
      <c r="AU156" s="23" t="s">
        <v>81</v>
      </c>
      <c r="AY156" s="23" t="s">
        <v>123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3" t="s">
        <v>79</v>
      </c>
      <c r="BK156" s="232">
        <f>ROUND(I156*H156,2)</f>
        <v>0</v>
      </c>
      <c r="BL156" s="23" t="s">
        <v>535</v>
      </c>
      <c r="BM156" s="23" t="s">
        <v>871</v>
      </c>
    </row>
    <row r="157" s="12" customFormat="1">
      <c r="B157" s="253"/>
      <c r="C157" s="254"/>
      <c r="D157" s="244" t="s">
        <v>211</v>
      </c>
      <c r="E157" s="255" t="s">
        <v>21</v>
      </c>
      <c r="F157" s="256" t="s">
        <v>778</v>
      </c>
      <c r="G157" s="254"/>
      <c r="H157" s="257">
        <v>35.600000000000001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AT157" s="263" t="s">
        <v>211</v>
      </c>
      <c r="AU157" s="263" t="s">
        <v>81</v>
      </c>
      <c r="AV157" s="12" t="s">
        <v>81</v>
      </c>
      <c r="AW157" s="12" t="s">
        <v>35</v>
      </c>
      <c r="AX157" s="12" t="s">
        <v>79</v>
      </c>
      <c r="AY157" s="263" t="s">
        <v>123</v>
      </c>
    </row>
    <row r="158" s="1" customFormat="1" ht="25.5" customHeight="1">
      <c r="B158" s="45"/>
      <c r="C158" s="233" t="s">
        <v>411</v>
      </c>
      <c r="D158" s="233" t="s">
        <v>205</v>
      </c>
      <c r="E158" s="234" t="s">
        <v>872</v>
      </c>
      <c r="F158" s="235" t="s">
        <v>873</v>
      </c>
      <c r="G158" s="236" t="s">
        <v>219</v>
      </c>
      <c r="H158" s="237">
        <v>35.600000000000001</v>
      </c>
      <c r="I158" s="238"/>
      <c r="J158" s="239">
        <f>ROUND(I158*H158,2)</f>
        <v>0</v>
      </c>
      <c r="K158" s="235" t="s">
        <v>209</v>
      </c>
      <c r="L158" s="71"/>
      <c r="M158" s="240" t="s">
        <v>21</v>
      </c>
      <c r="N158" s="241" t="s">
        <v>42</v>
      </c>
      <c r="O158" s="46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" t="s">
        <v>535</v>
      </c>
      <c r="AT158" s="23" t="s">
        <v>205</v>
      </c>
      <c r="AU158" s="23" t="s">
        <v>81</v>
      </c>
      <c r="AY158" s="23" t="s">
        <v>123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3" t="s">
        <v>79</v>
      </c>
      <c r="BK158" s="232">
        <f>ROUND(I158*H158,2)</f>
        <v>0</v>
      </c>
      <c r="BL158" s="23" t="s">
        <v>535</v>
      </c>
      <c r="BM158" s="23" t="s">
        <v>874</v>
      </c>
    </row>
    <row r="159" s="12" customFormat="1">
      <c r="B159" s="253"/>
      <c r="C159" s="254"/>
      <c r="D159" s="244" t="s">
        <v>211</v>
      </c>
      <c r="E159" s="255" t="s">
        <v>21</v>
      </c>
      <c r="F159" s="256" t="s">
        <v>778</v>
      </c>
      <c r="G159" s="254"/>
      <c r="H159" s="257">
        <v>35.600000000000001</v>
      </c>
      <c r="I159" s="258"/>
      <c r="J159" s="254"/>
      <c r="K159" s="254"/>
      <c r="L159" s="259"/>
      <c r="M159" s="264"/>
      <c r="N159" s="265"/>
      <c r="O159" s="265"/>
      <c r="P159" s="265"/>
      <c r="Q159" s="265"/>
      <c r="R159" s="265"/>
      <c r="S159" s="265"/>
      <c r="T159" s="266"/>
      <c r="AT159" s="263" t="s">
        <v>211</v>
      </c>
      <c r="AU159" s="263" t="s">
        <v>81</v>
      </c>
      <c r="AV159" s="12" t="s">
        <v>81</v>
      </c>
      <c r="AW159" s="12" t="s">
        <v>35</v>
      </c>
      <c r="AX159" s="12" t="s">
        <v>79</v>
      </c>
      <c r="AY159" s="263" t="s">
        <v>123</v>
      </c>
    </row>
    <row r="160" s="1" customFormat="1" ht="6.96" customHeight="1">
      <c r="B160" s="66"/>
      <c r="C160" s="67"/>
      <c r="D160" s="67"/>
      <c r="E160" s="67"/>
      <c r="F160" s="67"/>
      <c r="G160" s="67"/>
      <c r="H160" s="67"/>
      <c r="I160" s="165"/>
      <c r="J160" s="67"/>
      <c r="K160" s="67"/>
      <c r="L160" s="71"/>
    </row>
  </sheetData>
  <sheetProtection sheet="1" autoFilter="0" formatColumns="0" formatRows="0" objects="1" scenarios="1" spinCount="100000" saltValue="atcFjMuSB7spPQGqup2Nh4x8gJ4SaCvS91iyz2ahtk0qRKDDhQyOL31Al1u4ilXh7X66B/ob4Kv5WnoNarl9qg==" hashValue="hfmEcAPQI8OLaIaI4lM3JmoQGMILrjZPIbPdBXvnSWjZI/lgNbyDpFOX9W1F9kLUWfl7l4/tcFjSZpLbThsnOQ==" algorithmName="SHA-512" password="CC35"/>
  <autoFilter ref="C82:K159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4" customFormat="1" ht="45" customHeight="1">
      <c r="B3" s="287"/>
      <c r="C3" s="288" t="s">
        <v>875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876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877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878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879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880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881</v>
      </c>
      <c r="E11" s="294"/>
      <c r="F11" s="294"/>
      <c r="G11" s="294"/>
      <c r="H11" s="294"/>
      <c r="I11" s="294"/>
      <c r="J11" s="294"/>
      <c r="K11" s="292"/>
    </row>
    <row r="12" ht="12.75" customHeight="1">
      <c r="B12" s="295"/>
      <c r="C12" s="296"/>
      <c r="D12" s="296"/>
      <c r="E12" s="296"/>
      <c r="F12" s="296"/>
      <c r="G12" s="296"/>
      <c r="H12" s="296"/>
      <c r="I12" s="296"/>
      <c r="J12" s="296"/>
      <c r="K12" s="292"/>
    </row>
    <row r="13" ht="15" customHeight="1">
      <c r="B13" s="295"/>
      <c r="C13" s="296"/>
      <c r="D13" s="294" t="s">
        <v>882</v>
      </c>
      <c r="E13" s="294"/>
      <c r="F13" s="294"/>
      <c r="G13" s="294"/>
      <c r="H13" s="294"/>
      <c r="I13" s="294"/>
      <c r="J13" s="294"/>
      <c r="K13" s="292"/>
    </row>
    <row r="14" ht="15" customHeight="1">
      <c r="B14" s="295"/>
      <c r="C14" s="296"/>
      <c r="D14" s="294" t="s">
        <v>883</v>
      </c>
      <c r="E14" s="294"/>
      <c r="F14" s="294"/>
      <c r="G14" s="294"/>
      <c r="H14" s="294"/>
      <c r="I14" s="294"/>
      <c r="J14" s="294"/>
      <c r="K14" s="292"/>
    </row>
    <row r="15" ht="15" customHeight="1">
      <c r="B15" s="295"/>
      <c r="C15" s="296"/>
      <c r="D15" s="294" t="s">
        <v>884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6"/>
      <c r="E16" s="297" t="s">
        <v>78</v>
      </c>
      <c r="F16" s="294" t="s">
        <v>885</v>
      </c>
      <c r="G16" s="294"/>
      <c r="H16" s="294"/>
      <c r="I16" s="294"/>
      <c r="J16" s="294"/>
      <c r="K16" s="292"/>
    </row>
    <row r="17" ht="15" customHeight="1">
      <c r="B17" s="295"/>
      <c r="C17" s="296"/>
      <c r="D17" s="296"/>
      <c r="E17" s="297" t="s">
        <v>886</v>
      </c>
      <c r="F17" s="294" t="s">
        <v>887</v>
      </c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7" t="s">
        <v>888</v>
      </c>
      <c r="F18" s="294" t="s">
        <v>889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7" t="s">
        <v>890</v>
      </c>
      <c r="F19" s="294" t="s">
        <v>891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7" t="s">
        <v>892</v>
      </c>
      <c r="F20" s="294" t="s">
        <v>893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7" t="s">
        <v>894</v>
      </c>
      <c r="F21" s="294" t="s">
        <v>895</v>
      </c>
      <c r="G21" s="294"/>
      <c r="H21" s="294"/>
      <c r="I21" s="294"/>
      <c r="J21" s="294"/>
      <c r="K21" s="292"/>
    </row>
    <row r="22" ht="12.75" customHeight="1">
      <c r="B22" s="295"/>
      <c r="C22" s="296"/>
      <c r="D22" s="296"/>
      <c r="E22" s="296"/>
      <c r="F22" s="296"/>
      <c r="G22" s="296"/>
      <c r="H22" s="296"/>
      <c r="I22" s="296"/>
      <c r="J22" s="296"/>
      <c r="K22" s="292"/>
    </row>
    <row r="23" ht="15" customHeight="1">
      <c r="B23" s="295"/>
      <c r="C23" s="294" t="s">
        <v>896</v>
      </c>
      <c r="D23" s="294"/>
      <c r="E23" s="294"/>
      <c r="F23" s="294"/>
      <c r="G23" s="294"/>
      <c r="H23" s="294"/>
      <c r="I23" s="294"/>
      <c r="J23" s="294"/>
      <c r="K23" s="292"/>
    </row>
    <row r="24" ht="15" customHeight="1">
      <c r="B24" s="295"/>
      <c r="C24" s="294" t="s">
        <v>897</v>
      </c>
      <c r="D24" s="294"/>
      <c r="E24" s="294"/>
      <c r="F24" s="294"/>
      <c r="G24" s="294"/>
      <c r="H24" s="294"/>
      <c r="I24" s="294"/>
      <c r="J24" s="294"/>
      <c r="K24" s="292"/>
    </row>
    <row r="25" ht="15" customHeight="1">
      <c r="B25" s="295"/>
      <c r="C25" s="294"/>
      <c r="D25" s="294" t="s">
        <v>898</v>
      </c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6"/>
      <c r="D26" s="294" t="s">
        <v>899</v>
      </c>
      <c r="E26" s="294"/>
      <c r="F26" s="294"/>
      <c r="G26" s="294"/>
      <c r="H26" s="294"/>
      <c r="I26" s="294"/>
      <c r="J26" s="294"/>
      <c r="K26" s="292"/>
    </row>
    <row r="27" ht="12.75" customHeight="1">
      <c r="B27" s="295"/>
      <c r="C27" s="296"/>
      <c r="D27" s="296"/>
      <c r="E27" s="296"/>
      <c r="F27" s="296"/>
      <c r="G27" s="296"/>
      <c r="H27" s="296"/>
      <c r="I27" s="296"/>
      <c r="J27" s="296"/>
      <c r="K27" s="292"/>
    </row>
    <row r="28" ht="15" customHeight="1">
      <c r="B28" s="295"/>
      <c r="C28" s="296"/>
      <c r="D28" s="294" t="s">
        <v>900</v>
      </c>
      <c r="E28" s="294"/>
      <c r="F28" s="294"/>
      <c r="G28" s="294"/>
      <c r="H28" s="294"/>
      <c r="I28" s="294"/>
      <c r="J28" s="294"/>
      <c r="K28" s="292"/>
    </row>
    <row r="29" ht="15" customHeight="1">
      <c r="B29" s="295"/>
      <c r="C29" s="296"/>
      <c r="D29" s="294" t="s">
        <v>901</v>
      </c>
      <c r="E29" s="294"/>
      <c r="F29" s="294"/>
      <c r="G29" s="294"/>
      <c r="H29" s="294"/>
      <c r="I29" s="294"/>
      <c r="J29" s="294"/>
      <c r="K29" s="292"/>
    </row>
    <row r="30" ht="12.75" customHeight="1">
      <c r="B30" s="295"/>
      <c r="C30" s="296"/>
      <c r="D30" s="296"/>
      <c r="E30" s="296"/>
      <c r="F30" s="296"/>
      <c r="G30" s="296"/>
      <c r="H30" s="296"/>
      <c r="I30" s="296"/>
      <c r="J30" s="296"/>
      <c r="K30" s="292"/>
    </row>
    <row r="31" ht="15" customHeight="1">
      <c r="B31" s="295"/>
      <c r="C31" s="296"/>
      <c r="D31" s="294" t="s">
        <v>902</v>
      </c>
      <c r="E31" s="294"/>
      <c r="F31" s="294"/>
      <c r="G31" s="294"/>
      <c r="H31" s="294"/>
      <c r="I31" s="294"/>
      <c r="J31" s="294"/>
      <c r="K31" s="292"/>
    </row>
    <row r="32" ht="15" customHeight="1">
      <c r="B32" s="295"/>
      <c r="C32" s="296"/>
      <c r="D32" s="294" t="s">
        <v>903</v>
      </c>
      <c r="E32" s="294"/>
      <c r="F32" s="294"/>
      <c r="G32" s="294"/>
      <c r="H32" s="294"/>
      <c r="I32" s="294"/>
      <c r="J32" s="294"/>
      <c r="K32" s="292"/>
    </row>
    <row r="33" ht="15" customHeight="1">
      <c r="B33" s="295"/>
      <c r="C33" s="296"/>
      <c r="D33" s="294" t="s">
        <v>904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/>
      <c r="E34" s="298" t="s">
        <v>107</v>
      </c>
      <c r="F34" s="294"/>
      <c r="G34" s="294" t="s">
        <v>905</v>
      </c>
      <c r="H34" s="294"/>
      <c r="I34" s="294"/>
      <c r="J34" s="294"/>
      <c r="K34" s="292"/>
    </row>
    <row r="35" ht="30.75" customHeight="1">
      <c r="B35" s="295"/>
      <c r="C35" s="296"/>
      <c r="D35" s="294"/>
      <c r="E35" s="298" t="s">
        <v>906</v>
      </c>
      <c r="F35" s="294"/>
      <c r="G35" s="294" t="s">
        <v>907</v>
      </c>
      <c r="H35" s="294"/>
      <c r="I35" s="294"/>
      <c r="J35" s="294"/>
      <c r="K35" s="292"/>
    </row>
    <row r="36" ht="15" customHeight="1">
      <c r="B36" s="295"/>
      <c r="C36" s="296"/>
      <c r="D36" s="294"/>
      <c r="E36" s="298" t="s">
        <v>52</v>
      </c>
      <c r="F36" s="294"/>
      <c r="G36" s="294" t="s">
        <v>908</v>
      </c>
      <c r="H36" s="294"/>
      <c r="I36" s="294"/>
      <c r="J36" s="294"/>
      <c r="K36" s="292"/>
    </row>
    <row r="37" ht="15" customHeight="1">
      <c r="B37" s="295"/>
      <c r="C37" s="296"/>
      <c r="D37" s="294"/>
      <c r="E37" s="298" t="s">
        <v>108</v>
      </c>
      <c r="F37" s="294"/>
      <c r="G37" s="294" t="s">
        <v>909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8" t="s">
        <v>109</v>
      </c>
      <c r="F38" s="294"/>
      <c r="G38" s="294" t="s">
        <v>910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8" t="s">
        <v>110</v>
      </c>
      <c r="F39" s="294"/>
      <c r="G39" s="294" t="s">
        <v>911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8" t="s">
        <v>912</v>
      </c>
      <c r="F40" s="294"/>
      <c r="G40" s="294" t="s">
        <v>913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8"/>
      <c r="F41" s="294"/>
      <c r="G41" s="294" t="s">
        <v>914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8" t="s">
        <v>915</v>
      </c>
      <c r="F42" s="294"/>
      <c r="G42" s="294" t="s">
        <v>916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8" t="s">
        <v>112</v>
      </c>
      <c r="F43" s="294"/>
      <c r="G43" s="294" t="s">
        <v>917</v>
      </c>
      <c r="H43" s="294"/>
      <c r="I43" s="294"/>
      <c r="J43" s="294"/>
      <c r="K43" s="292"/>
    </row>
    <row r="44" ht="12.75" customHeight="1">
      <c r="B44" s="295"/>
      <c r="C44" s="296"/>
      <c r="D44" s="294"/>
      <c r="E44" s="294"/>
      <c r="F44" s="294"/>
      <c r="G44" s="294"/>
      <c r="H44" s="294"/>
      <c r="I44" s="294"/>
      <c r="J44" s="294"/>
      <c r="K44" s="292"/>
    </row>
    <row r="45" ht="15" customHeight="1">
      <c r="B45" s="295"/>
      <c r="C45" s="296"/>
      <c r="D45" s="294" t="s">
        <v>918</v>
      </c>
      <c r="E45" s="294"/>
      <c r="F45" s="294"/>
      <c r="G45" s="294"/>
      <c r="H45" s="294"/>
      <c r="I45" s="294"/>
      <c r="J45" s="294"/>
      <c r="K45" s="292"/>
    </row>
    <row r="46" ht="15" customHeight="1">
      <c r="B46" s="295"/>
      <c r="C46" s="296"/>
      <c r="D46" s="296"/>
      <c r="E46" s="294" t="s">
        <v>919</v>
      </c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6"/>
      <c r="E47" s="294" t="s">
        <v>920</v>
      </c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921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4" t="s">
        <v>922</v>
      </c>
      <c r="E49" s="294"/>
      <c r="F49" s="294"/>
      <c r="G49" s="294"/>
      <c r="H49" s="294"/>
      <c r="I49" s="294"/>
      <c r="J49" s="294"/>
      <c r="K49" s="292"/>
    </row>
    <row r="50" ht="25.5" customHeight="1">
      <c r="B50" s="290"/>
      <c r="C50" s="291" t="s">
        <v>923</v>
      </c>
      <c r="D50" s="291"/>
      <c r="E50" s="291"/>
      <c r="F50" s="291"/>
      <c r="G50" s="291"/>
      <c r="H50" s="291"/>
      <c r="I50" s="291"/>
      <c r="J50" s="291"/>
      <c r="K50" s="292"/>
    </row>
    <row r="51" ht="5.25" customHeight="1">
      <c r="B51" s="290"/>
      <c r="C51" s="293"/>
      <c r="D51" s="293"/>
      <c r="E51" s="293"/>
      <c r="F51" s="293"/>
      <c r="G51" s="293"/>
      <c r="H51" s="293"/>
      <c r="I51" s="293"/>
      <c r="J51" s="293"/>
      <c r="K51" s="292"/>
    </row>
    <row r="52" ht="15" customHeight="1">
      <c r="B52" s="290"/>
      <c r="C52" s="294" t="s">
        <v>924</v>
      </c>
      <c r="D52" s="294"/>
      <c r="E52" s="294"/>
      <c r="F52" s="294"/>
      <c r="G52" s="294"/>
      <c r="H52" s="294"/>
      <c r="I52" s="294"/>
      <c r="J52" s="294"/>
      <c r="K52" s="292"/>
    </row>
    <row r="53" ht="15" customHeight="1">
      <c r="B53" s="290"/>
      <c r="C53" s="294" t="s">
        <v>925</v>
      </c>
      <c r="D53" s="294"/>
      <c r="E53" s="294"/>
      <c r="F53" s="294"/>
      <c r="G53" s="294"/>
      <c r="H53" s="294"/>
      <c r="I53" s="294"/>
      <c r="J53" s="294"/>
      <c r="K53" s="292"/>
    </row>
    <row r="54" ht="12.75" customHeight="1">
      <c r="B54" s="290"/>
      <c r="C54" s="294"/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926</v>
      </c>
      <c r="D55" s="294"/>
      <c r="E55" s="294"/>
      <c r="F55" s="294"/>
      <c r="G55" s="294"/>
      <c r="H55" s="294"/>
      <c r="I55" s="294"/>
      <c r="J55" s="294"/>
      <c r="K55" s="292"/>
    </row>
    <row r="56" ht="15" customHeight="1">
      <c r="B56" s="290"/>
      <c r="C56" s="296"/>
      <c r="D56" s="294" t="s">
        <v>927</v>
      </c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6"/>
      <c r="D57" s="294" t="s">
        <v>928</v>
      </c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929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930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9" t="s">
        <v>931</v>
      </c>
      <c r="E60" s="299"/>
      <c r="F60" s="299"/>
      <c r="G60" s="299"/>
      <c r="H60" s="299"/>
      <c r="I60" s="299"/>
      <c r="J60" s="299"/>
      <c r="K60" s="292"/>
    </row>
    <row r="61" ht="15" customHeight="1">
      <c r="B61" s="290"/>
      <c r="C61" s="296"/>
      <c r="D61" s="294" t="s">
        <v>932</v>
      </c>
      <c r="E61" s="294"/>
      <c r="F61" s="294"/>
      <c r="G61" s="294"/>
      <c r="H61" s="294"/>
      <c r="I61" s="294"/>
      <c r="J61" s="294"/>
      <c r="K61" s="292"/>
    </row>
    <row r="62" ht="12.75" customHeight="1">
      <c r="B62" s="290"/>
      <c r="C62" s="296"/>
      <c r="D62" s="296"/>
      <c r="E62" s="300"/>
      <c r="F62" s="296"/>
      <c r="G62" s="296"/>
      <c r="H62" s="296"/>
      <c r="I62" s="296"/>
      <c r="J62" s="296"/>
      <c r="K62" s="292"/>
    </row>
    <row r="63" ht="15" customHeight="1">
      <c r="B63" s="290"/>
      <c r="C63" s="296"/>
      <c r="D63" s="294" t="s">
        <v>933</v>
      </c>
      <c r="E63" s="294"/>
      <c r="F63" s="294"/>
      <c r="G63" s="294"/>
      <c r="H63" s="294"/>
      <c r="I63" s="294"/>
      <c r="J63" s="294"/>
      <c r="K63" s="292"/>
    </row>
    <row r="64" ht="15" customHeight="1">
      <c r="B64" s="290"/>
      <c r="C64" s="296"/>
      <c r="D64" s="299" t="s">
        <v>934</v>
      </c>
      <c r="E64" s="299"/>
      <c r="F64" s="299"/>
      <c r="G64" s="299"/>
      <c r="H64" s="299"/>
      <c r="I64" s="299"/>
      <c r="J64" s="299"/>
      <c r="K64" s="292"/>
    </row>
    <row r="65" ht="15" customHeight="1">
      <c r="B65" s="290"/>
      <c r="C65" s="296"/>
      <c r="D65" s="294" t="s">
        <v>935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4" t="s">
        <v>936</v>
      </c>
      <c r="E66" s="294"/>
      <c r="F66" s="294"/>
      <c r="G66" s="294"/>
      <c r="H66" s="294"/>
      <c r="I66" s="294"/>
      <c r="J66" s="294"/>
      <c r="K66" s="292"/>
    </row>
    <row r="67" ht="15" customHeight="1">
      <c r="B67" s="290"/>
      <c r="C67" s="296"/>
      <c r="D67" s="294" t="s">
        <v>937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938</v>
      </c>
      <c r="E68" s="294"/>
      <c r="F68" s="294"/>
      <c r="G68" s="294"/>
      <c r="H68" s="294"/>
      <c r="I68" s="294"/>
      <c r="J68" s="294"/>
      <c r="K68" s="292"/>
    </row>
    <row r="69" ht="12.75" customHeight="1">
      <c r="B69" s="301"/>
      <c r="C69" s="302"/>
      <c r="D69" s="302"/>
      <c r="E69" s="302"/>
      <c r="F69" s="302"/>
      <c r="G69" s="302"/>
      <c r="H69" s="302"/>
      <c r="I69" s="302"/>
      <c r="J69" s="302"/>
      <c r="K69" s="303"/>
    </row>
    <row r="70" ht="18.75" customHeight="1">
      <c r="B70" s="304"/>
      <c r="C70" s="304"/>
      <c r="D70" s="304"/>
      <c r="E70" s="304"/>
      <c r="F70" s="304"/>
      <c r="G70" s="304"/>
      <c r="H70" s="304"/>
      <c r="I70" s="304"/>
      <c r="J70" s="304"/>
      <c r="K70" s="305"/>
    </row>
    <row r="71" ht="18.75" customHeight="1">
      <c r="B71" s="305"/>
      <c r="C71" s="305"/>
      <c r="D71" s="305"/>
      <c r="E71" s="305"/>
      <c r="F71" s="305"/>
      <c r="G71" s="305"/>
      <c r="H71" s="305"/>
      <c r="I71" s="305"/>
      <c r="J71" s="305"/>
      <c r="K71" s="305"/>
    </row>
    <row r="72" ht="7.5" customHeight="1">
      <c r="B72" s="306"/>
      <c r="C72" s="307"/>
      <c r="D72" s="307"/>
      <c r="E72" s="307"/>
      <c r="F72" s="307"/>
      <c r="G72" s="307"/>
      <c r="H72" s="307"/>
      <c r="I72" s="307"/>
      <c r="J72" s="307"/>
      <c r="K72" s="308"/>
    </row>
    <row r="73" ht="45" customHeight="1">
      <c r="B73" s="309"/>
      <c r="C73" s="310" t="s">
        <v>95</v>
      </c>
      <c r="D73" s="310"/>
      <c r="E73" s="310"/>
      <c r="F73" s="310"/>
      <c r="G73" s="310"/>
      <c r="H73" s="310"/>
      <c r="I73" s="310"/>
      <c r="J73" s="310"/>
      <c r="K73" s="311"/>
    </row>
    <row r="74" ht="17.25" customHeight="1">
      <c r="B74" s="309"/>
      <c r="C74" s="312" t="s">
        <v>939</v>
      </c>
      <c r="D74" s="312"/>
      <c r="E74" s="312"/>
      <c r="F74" s="312" t="s">
        <v>940</v>
      </c>
      <c r="G74" s="313"/>
      <c r="H74" s="312" t="s">
        <v>108</v>
      </c>
      <c r="I74" s="312" t="s">
        <v>56</v>
      </c>
      <c r="J74" s="312" t="s">
        <v>941</v>
      </c>
      <c r="K74" s="311"/>
    </row>
    <row r="75" ht="17.25" customHeight="1">
      <c r="B75" s="309"/>
      <c r="C75" s="314" t="s">
        <v>942</v>
      </c>
      <c r="D75" s="314"/>
      <c r="E75" s="314"/>
      <c r="F75" s="315" t="s">
        <v>943</v>
      </c>
      <c r="G75" s="316"/>
      <c r="H75" s="314"/>
      <c r="I75" s="314"/>
      <c r="J75" s="314" t="s">
        <v>944</v>
      </c>
      <c r="K75" s="311"/>
    </row>
    <row r="76" ht="5.25" customHeight="1">
      <c r="B76" s="309"/>
      <c r="C76" s="317"/>
      <c r="D76" s="317"/>
      <c r="E76" s="317"/>
      <c r="F76" s="317"/>
      <c r="G76" s="318"/>
      <c r="H76" s="317"/>
      <c r="I76" s="317"/>
      <c r="J76" s="317"/>
      <c r="K76" s="311"/>
    </row>
    <row r="77" ht="15" customHeight="1">
      <c r="B77" s="309"/>
      <c r="C77" s="298" t="s">
        <v>52</v>
      </c>
      <c r="D77" s="317"/>
      <c r="E77" s="317"/>
      <c r="F77" s="319" t="s">
        <v>945</v>
      </c>
      <c r="G77" s="318"/>
      <c r="H77" s="298" t="s">
        <v>946</v>
      </c>
      <c r="I77" s="298" t="s">
        <v>947</v>
      </c>
      <c r="J77" s="298">
        <v>20</v>
      </c>
      <c r="K77" s="311"/>
    </row>
    <row r="78" ht="15" customHeight="1">
      <c r="B78" s="309"/>
      <c r="C78" s="298" t="s">
        <v>948</v>
      </c>
      <c r="D78" s="298"/>
      <c r="E78" s="298"/>
      <c r="F78" s="319" t="s">
        <v>945</v>
      </c>
      <c r="G78" s="318"/>
      <c r="H78" s="298" t="s">
        <v>949</v>
      </c>
      <c r="I78" s="298" t="s">
        <v>947</v>
      </c>
      <c r="J78" s="298">
        <v>120</v>
      </c>
      <c r="K78" s="311"/>
    </row>
    <row r="79" ht="15" customHeight="1">
      <c r="B79" s="320"/>
      <c r="C79" s="298" t="s">
        <v>950</v>
      </c>
      <c r="D79" s="298"/>
      <c r="E79" s="298"/>
      <c r="F79" s="319" t="s">
        <v>951</v>
      </c>
      <c r="G79" s="318"/>
      <c r="H79" s="298" t="s">
        <v>952</v>
      </c>
      <c r="I79" s="298" t="s">
        <v>947</v>
      </c>
      <c r="J79" s="298">
        <v>50</v>
      </c>
      <c r="K79" s="311"/>
    </row>
    <row r="80" ht="15" customHeight="1">
      <c r="B80" s="320"/>
      <c r="C80" s="298" t="s">
        <v>953</v>
      </c>
      <c r="D80" s="298"/>
      <c r="E80" s="298"/>
      <c r="F80" s="319" t="s">
        <v>945</v>
      </c>
      <c r="G80" s="318"/>
      <c r="H80" s="298" t="s">
        <v>954</v>
      </c>
      <c r="I80" s="298" t="s">
        <v>955</v>
      </c>
      <c r="J80" s="298"/>
      <c r="K80" s="311"/>
    </row>
    <row r="81" ht="15" customHeight="1">
      <c r="B81" s="320"/>
      <c r="C81" s="321" t="s">
        <v>956</v>
      </c>
      <c r="D81" s="321"/>
      <c r="E81" s="321"/>
      <c r="F81" s="322" t="s">
        <v>951</v>
      </c>
      <c r="G81" s="321"/>
      <c r="H81" s="321" t="s">
        <v>957</v>
      </c>
      <c r="I81" s="321" t="s">
        <v>947</v>
      </c>
      <c r="J81" s="321">
        <v>15</v>
      </c>
      <c r="K81" s="311"/>
    </row>
    <row r="82" ht="15" customHeight="1">
      <c r="B82" s="320"/>
      <c r="C82" s="321" t="s">
        <v>958</v>
      </c>
      <c r="D82" s="321"/>
      <c r="E82" s="321"/>
      <c r="F82" s="322" t="s">
        <v>951</v>
      </c>
      <c r="G82" s="321"/>
      <c r="H82" s="321" t="s">
        <v>959</v>
      </c>
      <c r="I82" s="321" t="s">
        <v>947</v>
      </c>
      <c r="J82" s="321">
        <v>15</v>
      </c>
      <c r="K82" s="311"/>
    </row>
    <row r="83" ht="15" customHeight="1">
      <c r="B83" s="320"/>
      <c r="C83" s="321" t="s">
        <v>960</v>
      </c>
      <c r="D83" s="321"/>
      <c r="E83" s="321"/>
      <c r="F83" s="322" t="s">
        <v>951</v>
      </c>
      <c r="G83" s="321"/>
      <c r="H83" s="321" t="s">
        <v>961</v>
      </c>
      <c r="I83" s="321" t="s">
        <v>947</v>
      </c>
      <c r="J83" s="321">
        <v>20</v>
      </c>
      <c r="K83" s="311"/>
    </row>
    <row r="84" ht="15" customHeight="1">
      <c r="B84" s="320"/>
      <c r="C84" s="321" t="s">
        <v>962</v>
      </c>
      <c r="D84" s="321"/>
      <c r="E84" s="321"/>
      <c r="F84" s="322" t="s">
        <v>951</v>
      </c>
      <c r="G84" s="321"/>
      <c r="H84" s="321" t="s">
        <v>963</v>
      </c>
      <c r="I84" s="321" t="s">
        <v>947</v>
      </c>
      <c r="J84" s="321">
        <v>20</v>
      </c>
      <c r="K84" s="311"/>
    </row>
    <row r="85" ht="15" customHeight="1">
      <c r="B85" s="320"/>
      <c r="C85" s="298" t="s">
        <v>964</v>
      </c>
      <c r="D85" s="298"/>
      <c r="E85" s="298"/>
      <c r="F85" s="319" t="s">
        <v>951</v>
      </c>
      <c r="G85" s="318"/>
      <c r="H85" s="298" t="s">
        <v>965</v>
      </c>
      <c r="I85" s="298" t="s">
        <v>947</v>
      </c>
      <c r="J85" s="298">
        <v>50</v>
      </c>
      <c r="K85" s="311"/>
    </row>
    <row r="86" ht="15" customHeight="1">
      <c r="B86" s="320"/>
      <c r="C86" s="298" t="s">
        <v>966</v>
      </c>
      <c r="D86" s="298"/>
      <c r="E86" s="298"/>
      <c r="F86" s="319" t="s">
        <v>951</v>
      </c>
      <c r="G86" s="318"/>
      <c r="H86" s="298" t="s">
        <v>967</v>
      </c>
      <c r="I86" s="298" t="s">
        <v>947</v>
      </c>
      <c r="J86" s="298">
        <v>20</v>
      </c>
      <c r="K86" s="311"/>
    </row>
    <row r="87" ht="15" customHeight="1">
      <c r="B87" s="320"/>
      <c r="C87" s="298" t="s">
        <v>968</v>
      </c>
      <c r="D87" s="298"/>
      <c r="E87" s="298"/>
      <c r="F87" s="319" t="s">
        <v>951</v>
      </c>
      <c r="G87" s="318"/>
      <c r="H87" s="298" t="s">
        <v>969</v>
      </c>
      <c r="I87" s="298" t="s">
        <v>947</v>
      </c>
      <c r="J87" s="298">
        <v>20</v>
      </c>
      <c r="K87" s="311"/>
    </row>
    <row r="88" ht="15" customHeight="1">
      <c r="B88" s="320"/>
      <c r="C88" s="298" t="s">
        <v>970</v>
      </c>
      <c r="D88" s="298"/>
      <c r="E88" s="298"/>
      <c r="F88" s="319" t="s">
        <v>951</v>
      </c>
      <c r="G88" s="318"/>
      <c r="H88" s="298" t="s">
        <v>971</v>
      </c>
      <c r="I88" s="298" t="s">
        <v>947</v>
      </c>
      <c r="J88" s="298">
        <v>50</v>
      </c>
      <c r="K88" s="311"/>
    </row>
    <row r="89" ht="15" customHeight="1">
      <c r="B89" s="320"/>
      <c r="C89" s="298" t="s">
        <v>972</v>
      </c>
      <c r="D89" s="298"/>
      <c r="E89" s="298"/>
      <c r="F89" s="319" t="s">
        <v>951</v>
      </c>
      <c r="G89" s="318"/>
      <c r="H89" s="298" t="s">
        <v>972</v>
      </c>
      <c r="I89" s="298" t="s">
        <v>947</v>
      </c>
      <c r="J89" s="298">
        <v>50</v>
      </c>
      <c r="K89" s="311"/>
    </row>
    <row r="90" ht="15" customHeight="1">
      <c r="B90" s="320"/>
      <c r="C90" s="298" t="s">
        <v>113</v>
      </c>
      <c r="D90" s="298"/>
      <c r="E90" s="298"/>
      <c r="F90" s="319" t="s">
        <v>951</v>
      </c>
      <c r="G90" s="318"/>
      <c r="H90" s="298" t="s">
        <v>973</v>
      </c>
      <c r="I90" s="298" t="s">
        <v>947</v>
      </c>
      <c r="J90" s="298">
        <v>255</v>
      </c>
      <c r="K90" s="311"/>
    </row>
    <row r="91" ht="15" customHeight="1">
      <c r="B91" s="320"/>
      <c r="C91" s="298" t="s">
        <v>974</v>
      </c>
      <c r="D91" s="298"/>
      <c r="E91" s="298"/>
      <c r="F91" s="319" t="s">
        <v>945</v>
      </c>
      <c r="G91" s="318"/>
      <c r="H91" s="298" t="s">
        <v>975</v>
      </c>
      <c r="I91" s="298" t="s">
        <v>976</v>
      </c>
      <c r="J91" s="298"/>
      <c r="K91" s="311"/>
    </row>
    <row r="92" ht="15" customHeight="1">
      <c r="B92" s="320"/>
      <c r="C92" s="298" t="s">
        <v>977</v>
      </c>
      <c r="D92" s="298"/>
      <c r="E92" s="298"/>
      <c r="F92" s="319" t="s">
        <v>945</v>
      </c>
      <c r="G92" s="318"/>
      <c r="H92" s="298" t="s">
        <v>978</v>
      </c>
      <c r="I92" s="298" t="s">
        <v>979</v>
      </c>
      <c r="J92" s="298"/>
      <c r="K92" s="311"/>
    </row>
    <row r="93" ht="15" customHeight="1">
      <c r="B93" s="320"/>
      <c r="C93" s="298" t="s">
        <v>980</v>
      </c>
      <c r="D93" s="298"/>
      <c r="E93" s="298"/>
      <c r="F93" s="319" t="s">
        <v>945</v>
      </c>
      <c r="G93" s="318"/>
      <c r="H93" s="298" t="s">
        <v>980</v>
      </c>
      <c r="I93" s="298" t="s">
        <v>979</v>
      </c>
      <c r="J93" s="298"/>
      <c r="K93" s="311"/>
    </row>
    <row r="94" ht="15" customHeight="1">
      <c r="B94" s="320"/>
      <c r="C94" s="298" t="s">
        <v>37</v>
      </c>
      <c r="D94" s="298"/>
      <c r="E94" s="298"/>
      <c r="F94" s="319" t="s">
        <v>945</v>
      </c>
      <c r="G94" s="318"/>
      <c r="H94" s="298" t="s">
        <v>981</v>
      </c>
      <c r="I94" s="298" t="s">
        <v>979</v>
      </c>
      <c r="J94" s="298"/>
      <c r="K94" s="311"/>
    </row>
    <row r="95" ht="15" customHeight="1">
      <c r="B95" s="320"/>
      <c r="C95" s="298" t="s">
        <v>47</v>
      </c>
      <c r="D95" s="298"/>
      <c r="E95" s="298"/>
      <c r="F95" s="319" t="s">
        <v>945</v>
      </c>
      <c r="G95" s="318"/>
      <c r="H95" s="298" t="s">
        <v>982</v>
      </c>
      <c r="I95" s="298" t="s">
        <v>979</v>
      </c>
      <c r="J95" s="298"/>
      <c r="K95" s="311"/>
    </row>
    <row r="96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ht="18.75" customHeight="1">
      <c r="B98" s="305"/>
      <c r="C98" s="305"/>
      <c r="D98" s="305"/>
      <c r="E98" s="305"/>
      <c r="F98" s="305"/>
      <c r="G98" s="305"/>
      <c r="H98" s="305"/>
      <c r="I98" s="305"/>
      <c r="J98" s="305"/>
      <c r="K98" s="305"/>
    </row>
    <row r="99" ht="7.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8"/>
    </row>
    <row r="100" ht="45" customHeight="1">
      <c r="B100" s="309"/>
      <c r="C100" s="310" t="s">
        <v>983</v>
      </c>
      <c r="D100" s="310"/>
      <c r="E100" s="310"/>
      <c r="F100" s="310"/>
      <c r="G100" s="310"/>
      <c r="H100" s="310"/>
      <c r="I100" s="310"/>
      <c r="J100" s="310"/>
      <c r="K100" s="311"/>
    </row>
    <row r="101" ht="17.25" customHeight="1">
      <c r="B101" s="309"/>
      <c r="C101" s="312" t="s">
        <v>939</v>
      </c>
      <c r="D101" s="312"/>
      <c r="E101" s="312"/>
      <c r="F101" s="312" t="s">
        <v>940</v>
      </c>
      <c r="G101" s="313"/>
      <c r="H101" s="312" t="s">
        <v>108</v>
      </c>
      <c r="I101" s="312" t="s">
        <v>56</v>
      </c>
      <c r="J101" s="312" t="s">
        <v>941</v>
      </c>
      <c r="K101" s="311"/>
    </row>
    <row r="102" ht="17.25" customHeight="1">
      <c r="B102" s="309"/>
      <c r="C102" s="314" t="s">
        <v>942</v>
      </c>
      <c r="D102" s="314"/>
      <c r="E102" s="314"/>
      <c r="F102" s="315" t="s">
        <v>943</v>
      </c>
      <c r="G102" s="316"/>
      <c r="H102" s="314"/>
      <c r="I102" s="314"/>
      <c r="J102" s="314" t="s">
        <v>944</v>
      </c>
      <c r="K102" s="311"/>
    </row>
    <row r="103" ht="5.25" customHeight="1">
      <c r="B103" s="309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ht="15" customHeight="1">
      <c r="B104" s="309"/>
      <c r="C104" s="298" t="s">
        <v>52</v>
      </c>
      <c r="D104" s="317"/>
      <c r="E104" s="317"/>
      <c r="F104" s="319" t="s">
        <v>945</v>
      </c>
      <c r="G104" s="328"/>
      <c r="H104" s="298" t="s">
        <v>984</v>
      </c>
      <c r="I104" s="298" t="s">
        <v>947</v>
      </c>
      <c r="J104" s="298">
        <v>20</v>
      </c>
      <c r="K104" s="311"/>
    </row>
    <row r="105" ht="15" customHeight="1">
      <c r="B105" s="309"/>
      <c r="C105" s="298" t="s">
        <v>948</v>
      </c>
      <c r="D105" s="298"/>
      <c r="E105" s="298"/>
      <c r="F105" s="319" t="s">
        <v>945</v>
      </c>
      <c r="G105" s="298"/>
      <c r="H105" s="298" t="s">
        <v>984</v>
      </c>
      <c r="I105" s="298" t="s">
        <v>947</v>
      </c>
      <c r="J105" s="298">
        <v>120</v>
      </c>
      <c r="K105" s="311"/>
    </row>
    <row r="106" ht="15" customHeight="1">
      <c r="B106" s="320"/>
      <c r="C106" s="298" t="s">
        <v>950</v>
      </c>
      <c r="D106" s="298"/>
      <c r="E106" s="298"/>
      <c r="F106" s="319" t="s">
        <v>951</v>
      </c>
      <c r="G106" s="298"/>
      <c r="H106" s="298" t="s">
        <v>984</v>
      </c>
      <c r="I106" s="298" t="s">
        <v>947</v>
      </c>
      <c r="J106" s="298">
        <v>50</v>
      </c>
      <c r="K106" s="311"/>
    </row>
    <row r="107" ht="15" customHeight="1">
      <c r="B107" s="320"/>
      <c r="C107" s="298" t="s">
        <v>953</v>
      </c>
      <c r="D107" s="298"/>
      <c r="E107" s="298"/>
      <c r="F107" s="319" t="s">
        <v>945</v>
      </c>
      <c r="G107" s="298"/>
      <c r="H107" s="298" t="s">
        <v>984</v>
      </c>
      <c r="I107" s="298" t="s">
        <v>955</v>
      </c>
      <c r="J107" s="298"/>
      <c r="K107" s="311"/>
    </row>
    <row r="108" ht="15" customHeight="1">
      <c r="B108" s="320"/>
      <c r="C108" s="298" t="s">
        <v>964</v>
      </c>
      <c r="D108" s="298"/>
      <c r="E108" s="298"/>
      <c r="F108" s="319" t="s">
        <v>951</v>
      </c>
      <c r="G108" s="298"/>
      <c r="H108" s="298" t="s">
        <v>984</v>
      </c>
      <c r="I108" s="298" t="s">
        <v>947</v>
      </c>
      <c r="J108" s="298">
        <v>50</v>
      </c>
      <c r="K108" s="311"/>
    </row>
    <row r="109" ht="15" customHeight="1">
      <c r="B109" s="320"/>
      <c r="C109" s="298" t="s">
        <v>972</v>
      </c>
      <c r="D109" s="298"/>
      <c r="E109" s="298"/>
      <c r="F109" s="319" t="s">
        <v>951</v>
      </c>
      <c r="G109" s="298"/>
      <c r="H109" s="298" t="s">
        <v>984</v>
      </c>
      <c r="I109" s="298" t="s">
        <v>947</v>
      </c>
      <c r="J109" s="298">
        <v>50</v>
      </c>
      <c r="K109" s="311"/>
    </row>
    <row r="110" ht="15" customHeight="1">
      <c r="B110" s="320"/>
      <c r="C110" s="298" t="s">
        <v>970</v>
      </c>
      <c r="D110" s="298"/>
      <c r="E110" s="298"/>
      <c r="F110" s="319" t="s">
        <v>951</v>
      </c>
      <c r="G110" s="298"/>
      <c r="H110" s="298" t="s">
        <v>984</v>
      </c>
      <c r="I110" s="298" t="s">
        <v>947</v>
      </c>
      <c r="J110" s="298">
        <v>50</v>
      </c>
      <c r="K110" s="311"/>
    </row>
    <row r="111" ht="15" customHeight="1">
      <c r="B111" s="320"/>
      <c r="C111" s="298" t="s">
        <v>52</v>
      </c>
      <c r="D111" s="298"/>
      <c r="E111" s="298"/>
      <c r="F111" s="319" t="s">
        <v>945</v>
      </c>
      <c r="G111" s="298"/>
      <c r="H111" s="298" t="s">
        <v>985</v>
      </c>
      <c r="I111" s="298" t="s">
        <v>947</v>
      </c>
      <c r="J111" s="298">
        <v>20</v>
      </c>
      <c r="K111" s="311"/>
    </row>
    <row r="112" ht="15" customHeight="1">
      <c r="B112" s="320"/>
      <c r="C112" s="298" t="s">
        <v>986</v>
      </c>
      <c r="D112" s="298"/>
      <c r="E112" s="298"/>
      <c r="F112" s="319" t="s">
        <v>945</v>
      </c>
      <c r="G112" s="298"/>
      <c r="H112" s="298" t="s">
        <v>987</v>
      </c>
      <c r="I112" s="298" t="s">
        <v>947</v>
      </c>
      <c r="J112" s="298">
        <v>120</v>
      </c>
      <c r="K112" s="311"/>
    </row>
    <row r="113" ht="15" customHeight="1">
      <c r="B113" s="320"/>
      <c r="C113" s="298" t="s">
        <v>37</v>
      </c>
      <c r="D113" s="298"/>
      <c r="E113" s="298"/>
      <c r="F113" s="319" t="s">
        <v>945</v>
      </c>
      <c r="G113" s="298"/>
      <c r="H113" s="298" t="s">
        <v>988</v>
      </c>
      <c r="I113" s="298" t="s">
        <v>979</v>
      </c>
      <c r="J113" s="298"/>
      <c r="K113" s="311"/>
    </row>
    <row r="114" ht="15" customHeight="1">
      <c r="B114" s="320"/>
      <c r="C114" s="298" t="s">
        <v>47</v>
      </c>
      <c r="D114" s="298"/>
      <c r="E114" s="298"/>
      <c r="F114" s="319" t="s">
        <v>945</v>
      </c>
      <c r="G114" s="298"/>
      <c r="H114" s="298" t="s">
        <v>989</v>
      </c>
      <c r="I114" s="298" t="s">
        <v>979</v>
      </c>
      <c r="J114" s="298"/>
      <c r="K114" s="311"/>
    </row>
    <row r="115" ht="15" customHeight="1">
      <c r="B115" s="320"/>
      <c r="C115" s="298" t="s">
        <v>56</v>
      </c>
      <c r="D115" s="298"/>
      <c r="E115" s="298"/>
      <c r="F115" s="319" t="s">
        <v>945</v>
      </c>
      <c r="G115" s="298"/>
      <c r="H115" s="298" t="s">
        <v>990</v>
      </c>
      <c r="I115" s="298" t="s">
        <v>991</v>
      </c>
      <c r="J115" s="298"/>
      <c r="K115" s="311"/>
    </row>
    <row r="116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ht="18.75" customHeight="1">
      <c r="B117" s="330"/>
      <c r="C117" s="294"/>
      <c r="D117" s="294"/>
      <c r="E117" s="294"/>
      <c r="F117" s="331"/>
      <c r="G117" s="294"/>
      <c r="H117" s="294"/>
      <c r="I117" s="294"/>
      <c r="J117" s="294"/>
      <c r="K117" s="330"/>
    </row>
    <row r="118" ht="18.75" customHeight="1"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</row>
    <row r="119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ht="45" customHeight="1">
      <c r="B120" s="335"/>
      <c r="C120" s="288" t="s">
        <v>992</v>
      </c>
      <c r="D120" s="288"/>
      <c r="E120" s="288"/>
      <c r="F120" s="288"/>
      <c r="G120" s="288"/>
      <c r="H120" s="288"/>
      <c r="I120" s="288"/>
      <c r="J120" s="288"/>
      <c r="K120" s="336"/>
    </row>
    <row r="121" ht="17.25" customHeight="1">
      <c r="B121" s="337"/>
      <c r="C121" s="312" t="s">
        <v>939</v>
      </c>
      <c r="D121" s="312"/>
      <c r="E121" s="312"/>
      <c r="F121" s="312" t="s">
        <v>940</v>
      </c>
      <c r="G121" s="313"/>
      <c r="H121" s="312" t="s">
        <v>108</v>
      </c>
      <c r="I121" s="312" t="s">
        <v>56</v>
      </c>
      <c r="J121" s="312" t="s">
        <v>941</v>
      </c>
      <c r="K121" s="338"/>
    </row>
    <row r="122" ht="17.25" customHeight="1">
      <c r="B122" s="337"/>
      <c r="C122" s="314" t="s">
        <v>942</v>
      </c>
      <c r="D122" s="314"/>
      <c r="E122" s="314"/>
      <c r="F122" s="315" t="s">
        <v>943</v>
      </c>
      <c r="G122" s="316"/>
      <c r="H122" s="314"/>
      <c r="I122" s="314"/>
      <c r="J122" s="314" t="s">
        <v>944</v>
      </c>
      <c r="K122" s="338"/>
    </row>
    <row r="123" ht="5.25" customHeight="1">
      <c r="B123" s="339"/>
      <c r="C123" s="317"/>
      <c r="D123" s="317"/>
      <c r="E123" s="317"/>
      <c r="F123" s="317"/>
      <c r="G123" s="298"/>
      <c r="H123" s="317"/>
      <c r="I123" s="317"/>
      <c r="J123" s="317"/>
      <c r="K123" s="340"/>
    </row>
    <row r="124" ht="15" customHeight="1">
      <c r="B124" s="339"/>
      <c r="C124" s="298" t="s">
        <v>948</v>
      </c>
      <c r="D124" s="317"/>
      <c r="E124" s="317"/>
      <c r="F124" s="319" t="s">
        <v>945</v>
      </c>
      <c r="G124" s="298"/>
      <c r="H124" s="298" t="s">
        <v>984</v>
      </c>
      <c r="I124" s="298" t="s">
        <v>947</v>
      </c>
      <c r="J124" s="298">
        <v>120</v>
      </c>
      <c r="K124" s="341"/>
    </row>
    <row r="125" ht="15" customHeight="1">
      <c r="B125" s="339"/>
      <c r="C125" s="298" t="s">
        <v>993</v>
      </c>
      <c r="D125" s="298"/>
      <c r="E125" s="298"/>
      <c r="F125" s="319" t="s">
        <v>945</v>
      </c>
      <c r="G125" s="298"/>
      <c r="H125" s="298" t="s">
        <v>994</v>
      </c>
      <c r="I125" s="298" t="s">
        <v>947</v>
      </c>
      <c r="J125" s="298" t="s">
        <v>995</v>
      </c>
      <c r="K125" s="341"/>
    </row>
    <row r="126" ht="15" customHeight="1">
      <c r="B126" s="339"/>
      <c r="C126" s="298" t="s">
        <v>894</v>
      </c>
      <c r="D126" s="298"/>
      <c r="E126" s="298"/>
      <c r="F126" s="319" t="s">
        <v>945</v>
      </c>
      <c r="G126" s="298"/>
      <c r="H126" s="298" t="s">
        <v>996</v>
      </c>
      <c r="I126" s="298" t="s">
        <v>947</v>
      </c>
      <c r="J126" s="298" t="s">
        <v>995</v>
      </c>
      <c r="K126" s="341"/>
    </row>
    <row r="127" ht="15" customHeight="1">
      <c r="B127" s="339"/>
      <c r="C127" s="298" t="s">
        <v>956</v>
      </c>
      <c r="D127" s="298"/>
      <c r="E127" s="298"/>
      <c r="F127" s="319" t="s">
        <v>951</v>
      </c>
      <c r="G127" s="298"/>
      <c r="H127" s="298" t="s">
        <v>957</v>
      </c>
      <c r="I127" s="298" t="s">
        <v>947</v>
      </c>
      <c r="J127" s="298">
        <v>15</v>
      </c>
      <c r="K127" s="341"/>
    </row>
    <row r="128" ht="15" customHeight="1">
      <c r="B128" s="339"/>
      <c r="C128" s="321" t="s">
        <v>958</v>
      </c>
      <c r="D128" s="321"/>
      <c r="E128" s="321"/>
      <c r="F128" s="322" t="s">
        <v>951</v>
      </c>
      <c r="G128" s="321"/>
      <c r="H128" s="321" t="s">
        <v>959</v>
      </c>
      <c r="I128" s="321" t="s">
        <v>947</v>
      </c>
      <c r="J128" s="321">
        <v>15</v>
      </c>
      <c r="K128" s="341"/>
    </row>
    <row r="129" ht="15" customHeight="1">
      <c r="B129" s="339"/>
      <c r="C129" s="321" t="s">
        <v>960</v>
      </c>
      <c r="D129" s="321"/>
      <c r="E129" s="321"/>
      <c r="F129" s="322" t="s">
        <v>951</v>
      </c>
      <c r="G129" s="321"/>
      <c r="H129" s="321" t="s">
        <v>961</v>
      </c>
      <c r="I129" s="321" t="s">
        <v>947</v>
      </c>
      <c r="J129" s="321">
        <v>20</v>
      </c>
      <c r="K129" s="341"/>
    </row>
    <row r="130" ht="15" customHeight="1">
      <c r="B130" s="339"/>
      <c r="C130" s="321" t="s">
        <v>962</v>
      </c>
      <c r="D130" s="321"/>
      <c r="E130" s="321"/>
      <c r="F130" s="322" t="s">
        <v>951</v>
      </c>
      <c r="G130" s="321"/>
      <c r="H130" s="321" t="s">
        <v>963</v>
      </c>
      <c r="I130" s="321" t="s">
        <v>947</v>
      </c>
      <c r="J130" s="321">
        <v>20</v>
      </c>
      <c r="K130" s="341"/>
    </row>
    <row r="131" ht="15" customHeight="1">
      <c r="B131" s="339"/>
      <c r="C131" s="298" t="s">
        <v>950</v>
      </c>
      <c r="D131" s="298"/>
      <c r="E131" s="298"/>
      <c r="F131" s="319" t="s">
        <v>951</v>
      </c>
      <c r="G131" s="298"/>
      <c r="H131" s="298" t="s">
        <v>984</v>
      </c>
      <c r="I131" s="298" t="s">
        <v>947</v>
      </c>
      <c r="J131" s="298">
        <v>50</v>
      </c>
      <c r="K131" s="341"/>
    </row>
    <row r="132" ht="15" customHeight="1">
      <c r="B132" s="339"/>
      <c r="C132" s="298" t="s">
        <v>964</v>
      </c>
      <c r="D132" s="298"/>
      <c r="E132" s="298"/>
      <c r="F132" s="319" t="s">
        <v>951</v>
      </c>
      <c r="G132" s="298"/>
      <c r="H132" s="298" t="s">
        <v>984</v>
      </c>
      <c r="I132" s="298" t="s">
        <v>947</v>
      </c>
      <c r="J132" s="298">
        <v>50</v>
      </c>
      <c r="K132" s="341"/>
    </row>
    <row r="133" ht="15" customHeight="1">
      <c r="B133" s="339"/>
      <c r="C133" s="298" t="s">
        <v>970</v>
      </c>
      <c r="D133" s="298"/>
      <c r="E133" s="298"/>
      <c r="F133" s="319" t="s">
        <v>951</v>
      </c>
      <c r="G133" s="298"/>
      <c r="H133" s="298" t="s">
        <v>984</v>
      </c>
      <c r="I133" s="298" t="s">
        <v>947</v>
      </c>
      <c r="J133" s="298">
        <v>50</v>
      </c>
      <c r="K133" s="341"/>
    </row>
    <row r="134" ht="15" customHeight="1">
      <c r="B134" s="339"/>
      <c r="C134" s="298" t="s">
        <v>972</v>
      </c>
      <c r="D134" s="298"/>
      <c r="E134" s="298"/>
      <c r="F134" s="319" t="s">
        <v>951</v>
      </c>
      <c r="G134" s="298"/>
      <c r="H134" s="298" t="s">
        <v>984</v>
      </c>
      <c r="I134" s="298" t="s">
        <v>947</v>
      </c>
      <c r="J134" s="298">
        <v>50</v>
      </c>
      <c r="K134" s="341"/>
    </row>
    <row r="135" ht="15" customHeight="1">
      <c r="B135" s="339"/>
      <c r="C135" s="298" t="s">
        <v>113</v>
      </c>
      <c r="D135" s="298"/>
      <c r="E135" s="298"/>
      <c r="F135" s="319" t="s">
        <v>951</v>
      </c>
      <c r="G135" s="298"/>
      <c r="H135" s="298" t="s">
        <v>997</v>
      </c>
      <c r="I135" s="298" t="s">
        <v>947</v>
      </c>
      <c r="J135" s="298">
        <v>255</v>
      </c>
      <c r="K135" s="341"/>
    </row>
    <row r="136" ht="15" customHeight="1">
      <c r="B136" s="339"/>
      <c r="C136" s="298" t="s">
        <v>974</v>
      </c>
      <c r="D136" s="298"/>
      <c r="E136" s="298"/>
      <c r="F136" s="319" t="s">
        <v>945</v>
      </c>
      <c r="G136" s="298"/>
      <c r="H136" s="298" t="s">
        <v>998</v>
      </c>
      <c r="I136" s="298" t="s">
        <v>976</v>
      </c>
      <c r="J136" s="298"/>
      <c r="K136" s="341"/>
    </row>
    <row r="137" ht="15" customHeight="1">
      <c r="B137" s="339"/>
      <c r="C137" s="298" t="s">
        <v>977</v>
      </c>
      <c r="D137" s="298"/>
      <c r="E137" s="298"/>
      <c r="F137" s="319" t="s">
        <v>945</v>
      </c>
      <c r="G137" s="298"/>
      <c r="H137" s="298" t="s">
        <v>999</v>
      </c>
      <c r="I137" s="298" t="s">
        <v>979</v>
      </c>
      <c r="J137" s="298"/>
      <c r="K137" s="341"/>
    </row>
    <row r="138" ht="15" customHeight="1">
      <c r="B138" s="339"/>
      <c r="C138" s="298" t="s">
        <v>980</v>
      </c>
      <c r="D138" s="298"/>
      <c r="E138" s="298"/>
      <c r="F138" s="319" t="s">
        <v>945</v>
      </c>
      <c r="G138" s="298"/>
      <c r="H138" s="298" t="s">
        <v>980</v>
      </c>
      <c r="I138" s="298" t="s">
        <v>979</v>
      </c>
      <c r="J138" s="298"/>
      <c r="K138" s="341"/>
    </row>
    <row r="139" ht="15" customHeight="1">
      <c r="B139" s="339"/>
      <c r="C139" s="298" t="s">
        <v>37</v>
      </c>
      <c r="D139" s="298"/>
      <c r="E139" s="298"/>
      <c r="F139" s="319" t="s">
        <v>945</v>
      </c>
      <c r="G139" s="298"/>
      <c r="H139" s="298" t="s">
        <v>1000</v>
      </c>
      <c r="I139" s="298" t="s">
        <v>979</v>
      </c>
      <c r="J139" s="298"/>
      <c r="K139" s="341"/>
    </row>
    <row r="140" ht="15" customHeight="1">
      <c r="B140" s="339"/>
      <c r="C140" s="298" t="s">
        <v>1001</v>
      </c>
      <c r="D140" s="298"/>
      <c r="E140" s="298"/>
      <c r="F140" s="319" t="s">
        <v>945</v>
      </c>
      <c r="G140" s="298"/>
      <c r="H140" s="298" t="s">
        <v>1002</v>
      </c>
      <c r="I140" s="298" t="s">
        <v>979</v>
      </c>
      <c r="J140" s="298"/>
      <c r="K140" s="341"/>
    </row>
    <row r="14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ht="18.75" customHeight="1">
      <c r="B142" s="294"/>
      <c r="C142" s="294"/>
      <c r="D142" s="294"/>
      <c r="E142" s="294"/>
      <c r="F142" s="331"/>
      <c r="G142" s="294"/>
      <c r="H142" s="294"/>
      <c r="I142" s="294"/>
      <c r="J142" s="294"/>
      <c r="K142" s="294"/>
    </row>
    <row r="143" ht="18.75" customHeight="1"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</row>
    <row r="144" ht="7.5" customHeight="1">
      <c r="B144" s="306"/>
      <c r="C144" s="307"/>
      <c r="D144" s="307"/>
      <c r="E144" s="307"/>
      <c r="F144" s="307"/>
      <c r="G144" s="307"/>
      <c r="H144" s="307"/>
      <c r="I144" s="307"/>
      <c r="J144" s="307"/>
      <c r="K144" s="308"/>
    </row>
    <row r="145" ht="45" customHeight="1">
      <c r="B145" s="309"/>
      <c r="C145" s="310" t="s">
        <v>1003</v>
      </c>
      <c r="D145" s="310"/>
      <c r="E145" s="310"/>
      <c r="F145" s="310"/>
      <c r="G145" s="310"/>
      <c r="H145" s="310"/>
      <c r="I145" s="310"/>
      <c r="J145" s="310"/>
      <c r="K145" s="311"/>
    </row>
    <row r="146" ht="17.25" customHeight="1">
      <c r="B146" s="309"/>
      <c r="C146" s="312" t="s">
        <v>939</v>
      </c>
      <c r="D146" s="312"/>
      <c r="E146" s="312"/>
      <c r="F146" s="312" t="s">
        <v>940</v>
      </c>
      <c r="G146" s="313"/>
      <c r="H146" s="312" t="s">
        <v>108</v>
      </c>
      <c r="I146" s="312" t="s">
        <v>56</v>
      </c>
      <c r="J146" s="312" t="s">
        <v>941</v>
      </c>
      <c r="K146" s="311"/>
    </row>
    <row r="147" ht="17.25" customHeight="1">
      <c r="B147" s="309"/>
      <c r="C147" s="314" t="s">
        <v>942</v>
      </c>
      <c r="D147" s="314"/>
      <c r="E147" s="314"/>
      <c r="F147" s="315" t="s">
        <v>943</v>
      </c>
      <c r="G147" s="316"/>
      <c r="H147" s="314"/>
      <c r="I147" s="314"/>
      <c r="J147" s="314" t="s">
        <v>944</v>
      </c>
      <c r="K147" s="311"/>
    </row>
    <row r="148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ht="15" customHeight="1">
      <c r="B149" s="320"/>
      <c r="C149" s="345" t="s">
        <v>948</v>
      </c>
      <c r="D149" s="298"/>
      <c r="E149" s="298"/>
      <c r="F149" s="346" t="s">
        <v>945</v>
      </c>
      <c r="G149" s="298"/>
      <c r="H149" s="345" t="s">
        <v>984</v>
      </c>
      <c r="I149" s="345" t="s">
        <v>947</v>
      </c>
      <c r="J149" s="345">
        <v>120</v>
      </c>
      <c r="K149" s="341"/>
    </row>
    <row r="150" ht="15" customHeight="1">
      <c r="B150" s="320"/>
      <c r="C150" s="345" t="s">
        <v>993</v>
      </c>
      <c r="D150" s="298"/>
      <c r="E150" s="298"/>
      <c r="F150" s="346" t="s">
        <v>945</v>
      </c>
      <c r="G150" s="298"/>
      <c r="H150" s="345" t="s">
        <v>1004</v>
      </c>
      <c r="I150" s="345" t="s">
        <v>947</v>
      </c>
      <c r="J150" s="345" t="s">
        <v>995</v>
      </c>
      <c r="K150" s="341"/>
    </row>
    <row r="151" ht="15" customHeight="1">
      <c r="B151" s="320"/>
      <c r="C151" s="345" t="s">
        <v>894</v>
      </c>
      <c r="D151" s="298"/>
      <c r="E151" s="298"/>
      <c r="F151" s="346" t="s">
        <v>945</v>
      </c>
      <c r="G151" s="298"/>
      <c r="H151" s="345" t="s">
        <v>1005</v>
      </c>
      <c r="I151" s="345" t="s">
        <v>947</v>
      </c>
      <c r="J151" s="345" t="s">
        <v>995</v>
      </c>
      <c r="K151" s="341"/>
    </row>
    <row r="152" ht="15" customHeight="1">
      <c r="B152" s="320"/>
      <c r="C152" s="345" t="s">
        <v>950</v>
      </c>
      <c r="D152" s="298"/>
      <c r="E152" s="298"/>
      <c r="F152" s="346" t="s">
        <v>951</v>
      </c>
      <c r="G152" s="298"/>
      <c r="H152" s="345" t="s">
        <v>984</v>
      </c>
      <c r="I152" s="345" t="s">
        <v>947</v>
      </c>
      <c r="J152" s="345">
        <v>50</v>
      </c>
      <c r="K152" s="341"/>
    </row>
    <row r="153" ht="15" customHeight="1">
      <c r="B153" s="320"/>
      <c r="C153" s="345" t="s">
        <v>953</v>
      </c>
      <c r="D153" s="298"/>
      <c r="E153" s="298"/>
      <c r="F153" s="346" t="s">
        <v>945</v>
      </c>
      <c r="G153" s="298"/>
      <c r="H153" s="345" t="s">
        <v>984</v>
      </c>
      <c r="I153" s="345" t="s">
        <v>955</v>
      </c>
      <c r="J153" s="345"/>
      <c r="K153" s="341"/>
    </row>
    <row r="154" ht="15" customHeight="1">
      <c r="B154" s="320"/>
      <c r="C154" s="345" t="s">
        <v>964</v>
      </c>
      <c r="D154" s="298"/>
      <c r="E154" s="298"/>
      <c r="F154" s="346" t="s">
        <v>951</v>
      </c>
      <c r="G154" s="298"/>
      <c r="H154" s="345" t="s">
        <v>984</v>
      </c>
      <c r="I154" s="345" t="s">
        <v>947</v>
      </c>
      <c r="J154" s="345">
        <v>50</v>
      </c>
      <c r="K154" s="341"/>
    </row>
    <row r="155" ht="15" customHeight="1">
      <c r="B155" s="320"/>
      <c r="C155" s="345" t="s">
        <v>972</v>
      </c>
      <c r="D155" s="298"/>
      <c r="E155" s="298"/>
      <c r="F155" s="346" t="s">
        <v>951</v>
      </c>
      <c r="G155" s="298"/>
      <c r="H155" s="345" t="s">
        <v>984</v>
      </c>
      <c r="I155" s="345" t="s">
        <v>947</v>
      </c>
      <c r="J155" s="345">
        <v>50</v>
      </c>
      <c r="K155" s="341"/>
    </row>
    <row r="156" ht="15" customHeight="1">
      <c r="B156" s="320"/>
      <c r="C156" s="345" t="s">
        <v>970</v>
      </c>
      <c r="D156" s="298"/>
      <c r="E156" s="298"/>
      <c r="F156" s="346" t="s">
        <v>951</v>
      </c>
      <c r="G156" s="298"/>
      <c r="H156" s="345" t="s">
        <v>984</v>
      </c>
      <c r="I156" s="345" t="s">
        <v>947</v>
      </c>
      <c r="J156" s="345">
        <v>50</v>
      </c>
      <c r="K156" s="341"/>
    </row>
    <row r="157" ht="15" customHeight="1">
      <c r="B157" s="320"/>
      <c r="C157" s="345" t="s">
        <v>100</v>
      </c>
      <c r="D157" s="298"/>
      <c r="E157" s="298"/>
      <c r="F157" s="346" t="s">
        <v>945</v>
      </c>
      <c r="G157" s="298"/>
      <c r="H157" s="345" t="s">
        <v>1006</v>
      </c>
      <c r="I157" s="345" t="s">
        <v>947</v>
      </c>
      <c r="J157" s="345" t="s">
        <v>1007</v>
      </c>
      <c r="K157" s="341"/>
    </row>
    <row r="158" ht="15" customHeight="1">
      <c r="B158" s="320"/>
      <c r="C158" s="345" t="s">
        <v>1008</v>
      </c>
      <c r="D158" s="298"/>
      <c r="E158" s="298"/>
      <c r="F158" s="346" t="s">
        <v>945</v>
      </c>
      <c r="G158" s="298"/>
      <c r="H158" s="345" t="s">
        <v>1009</v>
      </c>
      <c r="I158" s="345" t="s">
        <v>979</v>
      </c>
      <c r="J158" s="345"/>
      <c r="K158" s="341"/>
    </row>
    <row r="159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ht="18.75" customHeight="1">
      <c r="B160" s="294"/>
      <c r="C160" s="298"/>
      <c r="D160" s="298"/>
      <c r="E160" s="298"/>
      <c r="F160" s="319"/>
      <c r="G160" s="298"/>
      <c r="H160" s="298"/>
      <c r="I160" s="298"/>
      <c r="J160" s="298"/>
      <c r="K160" s="294"/>
    </row>
    <row r="161" ht="18.75" customHeight="1"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</row>
    <row r="162" ht="7.5" customHeight="1">
      <c r="B162" s="284"/>
      <c r="C162" s="285"/>
      <c r="D162" s="285"/>
      <c r="E162" s="285"/>
      <c r="F162" s="285"/>
      <c r="G162" s="285"/>
      <c r="H162" s="285"/>
      <c r="I162" s="285"/>
      <c r="J162" s="285"/>
      <c r="K162" s="286"/>
    </row>
    <row r="163" ht="45" customHeight="1">
      <c r="B163" s="287"/>
      <c r="C163" s="288" t="s">
        <v>1010</v>
      </c>
      <c r="D163" s="288"/>
      <c r="E163" s="288"/>
      <c r="F163" s="288"/>
      <c r="G163" s="288"/>
      <c r="H163" s="288"/>
      <c r="I163" s="288"/>
      <c r="J163" s="288"/>
      <c r="K163" s="289"/>
    </row>
    <row r="164" ht="17.25" customHeight="1">
      <c r="B164" s="287"/>
      <c r="C164" s="312" t="s">
        <v>939</v>
      </c>
      <c r="D164" s="312"/>
      <c r="E164" s="312"/>
      <c r="F164" s="312" t="s">
        <v>940</v>
      </c>
      <c r="G164" s="349"/>
      <c r="H164" s="350" t="s">
        <v>108</v>
      </c>
      <c r="I164" s="350" t="s">
        <v>56</v>
      </c>
      <c r="J164" s="312" t="s">
        <v>941</v>
      </c>
      <c r="K164" s="289"/>
    </row>
    <row r="165" ht="17.25" customHeight="1">
      <c r="B165" s="290"/>
      <c r="C165" s="314" t="s">
        <v>942</v>
      </c>
      <c r="D165" s="314"/>
      <c r="E165" s="314"/>
      <c r="F165" s="315" t="s">
        <v>943</v>
      </c>
      <c r="G165" s="351"/>
      <c r="H165" s="352"/>
      <c r="I165" s="352"/>
      <c r="J165" s="314" t="s">
        <v>944</v>
      </c>
      <c r="K165" s="292"/>
    </row>
    <row r="166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ht="15" customHeight="1">
      <c r="B167" s="320"/>
      <c r="C167" s="298" t="s">
        <v>948</v>
      </c>
      <c r="D167" s="298"/>
      <c r="E167" s="298"/>
      <c r="F167" s="319" t="s">
        <v>945</v>
      </c>
      <c r="G167" s="298"/>
      <c r="H167" s="298" t="s">
        <v>984</v>
      </c>
      <c r="I167" s="298" t="s">
        <v>947</v>
      </c>
      <c r="J167" s="298">
        <v>120</v>
      </c>
      <c r="K167" s="341"/>
    </row>
    <row r="168" ht="15" customHeight="1">
      <c r="B168" s="320"/>
      <c r="C168" s="298" t="s">
        <v>993</v>
      </c>
      <c r="D168" s="298"/>
      <c r="E168" s="298"/>
      <c r="F168" s="319" t="s">
        <v>945</v>
      </c>
      <c r="G168" s="298"/>
      <c r="H168" s="298" t="s">
        <v>994</v>
      </c>
      <c r="I168" s="298" t="s">
        <v>947</v>
      </c>
      <c r="J168" s="298" t="s">
        <v>995</v>
      </c>
      <c r="K168" s="341"/>
    </row>
    <row r="169" ht="15" customHeight="1">
      <c r="B169" s="320"/>
      <c r="C169" s="298" t="s">
        <v>894</v>
      </c>
      <c r="D169" s="298"/>
      <c r="E169" s="298"/>
      <c r="F169" s="319" t="s">
        <v>945</v>
      </c>
      <c r="G169" s="298"/>
      <c r="H169" s="298" t="s">
        <v>1011</v>
      </c>
      <c r="I169" s="298" t="s">
        <v>947</v>
      </c>
      <c r="J169" s="298" t="s">
        <v>995</v>
      </c>
      <c r="K169" s="341"/>
    </row>
    <row r="170" ht="15" customHeight="1">
      <c r="B170" s="320"/>
      <c r="C170" s="298" t="s">
        <v>950</v>
      </c>
      <c r="D170" s="298"/>
      <c r="E170" s="298"/>
      <c r="F170" s="319" t="s">
        <v>951</v>
      </c>
      <c r="G170" s="298"/>
      <c r="H170" s="298" t="s">
        <v>1011</v>
      </c>
      <c r="I170" s="298" t="s">
        <v>947</v>
      </c>
      <c r="J170" s="298">
        <v>50</v>
      </c>
      <c r="K170" s="341"/>
    </row>
    <row r="171" ht="15" customHeight="1">
      <c r="B171" s="320"/>
      <c r="C171" s="298" t="s">
        <v>953</v>
      </c>
      <c r="D171" s="298"/>
      <c r="E171" s="298"/>
      <c r="F171" s="319" t="s">
        <v>945</v>
      </c>
      <c r="G171" s="298"/>
      <c r="H171" s="298" t="s">
        <v>1011</v>
      </c>
      <c r="I171" s="298" t="s">
        <v>955</v>
      </c>
      <c r="J171" s="298"/>
      <c r="K171" s="341"/>
    </row>
    <row r="172" ht="15" customHeight="1">
      <c r="B172" s="320"/>
      <c r="C172" s="298" t="s">
        <v>964</v>
      </c>
      <c r="D172" s="298"/>
      <c r="E172" s="298"/>
      <c r="F172" s="319" t="s">
        <v>951</v>
      </c>
      <c r="G172" s="298"/>
      <c r="H172" s="298" t="s">
        <v>1011</v>
      </c>
      <c r="I172" s="298" t="s">
        <v>947</v>
      </c>
      <c r="J172" s="298">
        <v>50</v>
      </c>
      <c r="K172" s="341"/>
    </row>
    <row r="173" ht="15" customHeight="1">
      <c r="B173" s="320"/>
      <c r="C173" s="298" t="s">
        <v>972</v>
      </c>
      <c r="D173" s="298"/>
      <c r="E173" s="298"/>
      <c r="F173" s="319" t="s">
        <v>951</v>
      </c>
      <c r="G173" s="298"/>
      <c r="H173" s="298" t="s">
        <v>1011</v>
      </c>
      <c r="I173" s="298" t="s">
        <v>947</v>
      </c>
      <c r="J173" s="298">
        <v>50</v>
      </c>
      <c r="K173" s="341"/>
    </row>
    <row r="174" ht="15" customHeight="1">
      <c r="B174" s="320"/>
      <c r="C174" s="298" t="s">
        <v>970</v>
      </c>
      <c r="D174" s="298"/>
      <c r="E174" s="298"/>
      <c r="F174" s="319" t="s">
        <v>951</v>
      </c>
      <c r="G174" s="298"/>
      <c r="H174" s="298" t="s">
        <v>1011</v>
      </c>
      <c r="I174" s="298" t="s">
        <v>947</v>
      </c>
      <c r="J174" s="298">
        <v>50</v>
      </c>
      <c r="K174" s="341"/>
    </row>
    <row r="175" ht="15" customHeight="1">
      <c r="B175" s="320"/>
      <c r="C175" s="298" t="s">
        <v>107</v>
      </c>
      <c r="D175" s="298"/>
      <c r="E175" s="298"/>
      <c r="F175" s="319" t="s">
        <v>945</v>
      </c>
      <c r="G175" s="298"/>
      <c r="H175" s="298" t="s">
        <v>1012</v>
      </c>
      <c r="I175" s="298" t="s">
        <v>1013</v>
      </c>
      <c r="J175" s="298"/>
      <c r="K175" s="341"/>
    </row>
    <row r="176" ht="15" customHeight="1">
      <c r="B176" s="320"/>
      <c r="C176" s="298" t="s">
        <v>56</v>
      </c>
      <c r="D176" s="298"/>
      <c r="E176" s="298"/>
      <c r="F176" s="319" t="s">
        <v>945</v>
      </c>
      <c r="G176" s="298"/>
      <c r="H176" s="298" t="s">
        <v>1014</v>
      </c>
      <c r="I176" s="298" t="s">
        <v>1015</v>
      </c>
      <c r="J176" s="298">
        <v>1</v>
      </c>
      <c r="K176" s="341"/>
    </row>
    <row r="177" ht="15" customHeight="1">
      <c r="B177" s="320"/>
      <c r="C177" s="298" t="s">
        <v>52</v>
      </c>
      <c r="D177" s="298"/>
      <c r="E177" s="298"/>
      <c r="F177" s="319" t="s">
        <v>945</v>
      </c>
      <c r="G177" s="298"/>
      <c r="H177" s="298" t="s">
        <v>1016</v>
      </c>
      <c r="I177" s="298" t="s">
        <v>947</v>
      </c>
      <c r="J177" s="298">
        <v>20</v>
      </c>
      <c r="K177" s="341"/>
    </row>
    <row r="178" ht="15" customHeight="1">
      <c r="B178" s="320"/>
      <c r="C178" s="298" t="s">
        <v>108</v>
      </c>
      <c r="D178" s="298"/>
      <c r="E178" s="298"/>
      <c r="F178" s="319" t="s">
        <v>945</v>
      </c>
      <c r="G178" s="298"/>
      <c r="H178" s="298" t="s">
        <v>1017</v>
      </c>
      <c r="I178" s="298" t="s">
        <v>947</v>
      </c>
      <c r="J178" s="298">
        <v>255</v>
      </c>
      <c r="K178" s="341"/>
    </row>
    <row r="179" ht="15" customHeight="1">
      <c r="B179" s="320"/>
      <c r="C179" s="298" t="s">
        <v>109</v>
      </c>
      <c r="D179" s="298"/>
      <c r="E179" s="298"/>
      <c r="F179" s="319" t="s">
        <v>945</v>
      </c>
      <c r="G179" s="298"/>
      <c r="H179" s="298" t="s">
        <v>910</v>
      </c>
      <c r="I179" s="298" t="s">
        <v>947</v>
      </c>
      <c r="J179" s="298">
        <v>10</v>
      </c>
      <c r="K179" s="341"/>
    </row>
    <row r="180" ht="15" customHeight="1">
      <c r="B180" s="320"/>
      <c r="C180" s="298" t="s">
        <v>110</v>
      </c>
      <c r="D180" s="298"/>
      <c r="E180" s="298"/>
      <c r="F180" s="319" t="s">
        <v>945</v>
      </c>
      <c r="G180" s="298"/>
      <c r="H180" s="298" t="s">
        <v>1018</v>
      </c>
      <c r="I180" s="298" t="s">
        <v>979</v>
      </c>
      <c r="J180" s="298"/>
      <c r="K180" s="341"/>
    </row>
    <row r="181" ht="15" customHeight="1">
      <c r="B181" s="320"/>
      <c r="C181" s="298" t="s">
        <v>1019</v>
      </c>
      <c r="D181" s="298"/>
      <c r="E181" s="298"/>
      <c r="F181" s="319" t="s">
        <v>945</v>
      </c>
      <c r="G181" s="298"/>
      <c r="H181" s="298" t="s">
        <v>1020</v>
      </c>
      <c r="I181" s="298" t="s">
        <v>979</v>
      </c>
      <c r="J181" s="298"/>
      <c r="K181" s="341"/>
    </row>
    <row r="182" ht="15" customHeight="1">
      <c r="B182" s="320"/>
      <c r="C182" s="298" t="s">
        <v>1008</v>
      </c>
      <c r="D182" s="298"/>
      <c r="E182" s="298"/>
      <c r="F182" s="319" t="s">
        <v>945</v>
      </c>
      <c r="G182" s="298"/>
      <c r="H182" s="298" t="s">
        <v>1021</v>
      </c>
      <c r="I182" s="298" t="s">
        <v>979</v>
      </c>
      <c r="J182" s="298"/>
      <c r="K182" s="341"/>
    </row>
    <row r="183" ht="15" customHeight="1">
      <c r="B183" s="320"/>
      <c r="C183" s="298" t="s">
        <v>112</v>
      </c>
      <c r="D183" s="298"/>
      <c r="E183" s="298"/>
      <c r="F183" s="319" t="s">
        <v>951</v>
      </c>
      <c r="G183" s="298"/>
      <c r="H183" s="298" t="s">
        <v>1022</v>
      </c>
      <c r="I183" s="298" t="s">
        <v>947</v>
      </c>
      <c r="J183" s="298">
        <v>50</v>
      </c>
      <c r="K183" s="341"/>
    </row>
    <row r="184" ht="15" customHeight="1">
      <c r="B184" s="320"/>
      <c r="C184" s="298" t="s">
        <v>1023</v>
      </c>
      <c r="D184" s="298"/>
      <c r="E184" s="298"/>
      <c r="F184" s="319" t="s">
        <v>951</v>
      </c>
      <c r="G184" s="298"/>
      <c r="H184" s="298" t="s">
        <v>1024</v>
      </c>
      <c r="I184" s="298" t="s">
        <v>1025</v>
      </c>
      <c r="J184" s="298"/>
      <c r="K184" s="341"/>
    </row>
    <row r="185" ht="15" customHeight="1">
      <c r="B185" s="320"/>
      <c r="C185" s="298" t="s">
        <v>1026</v>
      </c>
      <c r="D185" s="298"/>
      <c r="E185" s="298"/>
      <c r="F185" s="319" t="s">
        <v>951</v>
      </c>
      <c r="G185" s="298"/>
      <c r="H185" s="298" t="s">
        <v>1027</v>
      </c>
      <c r="I185" s="298" t="s">
        <v>1025</v>
      </c>
      <c r="J185" s="298"/>
      <c r="K185" s="341"/>
    </row>
    <row r="186" ht="15" customHeight="1">
      <c r="B186" s="320"/>
      <c r="C186" s="298" t="s">
        <v>1028</v>
      </c>
      <c r="D186" s="298"/>
      <c r="E186" s="298"/>
      <c r="F186" s="319" t="s">
        <v>951</v>
      </c>
      <c r="G186" s="298"/>
      <c r="H186" s="298" t="s">
        <v>1029</v>
      </c>
      <c r="I186" s="298" t="s">
        <v>1025</v>
      </c>
      <c r="J186" s="298"/>
      <c r="K186" s="341"/>
    </row>
    <row r="187" ht="15" customHeight="1">
      <c r="B187" s="320"/>
      <c r="C187" s="353" t="s">
        <v>1030</v>
      </c>
      <c r="D187" s="298"/>
      <c r="E187" s="298"/>
      <c r="F187" s="319" t="s">
        <v>951</v>
      </c>
      <c r="G187" s="298"/>
      <c r="H187" s="298" t="s">
        <v>1031</v>
      </c>
      <c r="I187" s="298" t="s">
        <v>1032</v>
      </c>
      <c r="J187" s="354" t="s">
        <v>1033</v>
      </c>
      <c r="K187" s="341"/>
    </row>
    <row r="188" ht="15" customHeight="1">
      <c r="B188" s="320"/>
      <c r="C188" s="304" t="s">
        <v>41</v>
      </c>
      <c r="D188" s="298"/>
      <c r="E188" s="298"/>
      <c r="F188" s="319" t="s">
        <v>945</v>
      </c>
      <c r="G188" s="298"/>
      <c r="H188" s="294" t="s">
        <v>1034</v>
      </c>
      <c r="I188" s="298" t="s">
        <v>1035</v>
      </c>
      <c r="J188" s="298"/>
      <c r="K188" s="341"/>
    </row>
    <row r="189" ht="15" customHeight="1">
      <c r="B189" s="320"/>
      <c r="C189" s="304" t="s">
        <v>1036</v>
      </c>
      <c r="D189" s="298"/>
      <c r="E189" s="298"/>
      <c r="F189" s="319" t="s">
        <v>945</v>
      </c>
      <c r="G189" s="298"/>
      <c r="H189" s="298" t="s">
        <v>1037</v>
      </c>
      <c r="I189" s="298" t="s">
        <v>979</v>
      </c>
      <c r="J189" s="298"/>
      <c r="K189" s="341"/>
    </row>
    <row r="190" ht="15" customHeight="1">
      <c r="B190" s="320"/>
      <c r="C190" s="304" t="s">
        <v>1038</v>
      </c>
      <c r="D190" s="298"/>
      <c r="E190" s="298"/>
      <c r="F190" s="319" t="s">
        <v>945</v>
      </c>
      <c r="G190" s="298"/>
      <c r="H190" s="298" t="s">
        <v>1039</v>
      </c>
      <c r="I190" s="298" t="s">
        <v>979</v>
      </c>
      <c r="J190" s="298"/>
      <c r="K190" s="341"/>
    </row>
    <row r="191" ht="15" customHeight="1">
      <c r="B191" s="320"/>
      <c r="C191" s="304" t="s">
        <v>1040</v>
      </c>
      <c r="D191" s="298"/>
      <c r="E191" s="298"/>
      <c r="F191" s="319" t="s">
        <v>951</v>
      </c>
      <c r="G191" s="298"/>
      <c r="H191" s="298" t="s">
        <v>1041</v>
      </c>
      <c r="I191" s="298" t="s">
        <v>979</v>
      </c>
      <c r="J191" s="298"/>
      <c r="K191" s="341"/>
    </row>
    <row r="192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ht="18.75" customHeight="1">
      <c r="B193" s="294"/>
      <c r="C193" s="298"/>
      <c r="D193" s="298"/>
      <c r="E193" s="298"/>
      <c r="F193" s="319"/>
      <c r="G193" s="298"/>
      <c r="H193" s="298"/>
      <c r="I193" s="298"/>
      <c r="J193" s="298"/>
      <c r="K193" s="294"/>
    </row>
    <row r="194" ht="18.75" customHeight="1">
      <c r="B194" s="294"/>
      <c r="C194" s="298"/>
      <c r="D194" s="298"/>
      <c r="E194" s="298"/>
      <c r="F194" s="319"/>
      <c r="G194" s="298"/>
      <c r="H194" s="298"/>
      <c r="I194" s="298"/>
      <c r="J194" s="298"/>
      <c r="K194" s="294"/>
    </row>
    <row r="195" ht="18.75" customHeight="1">
      <c r="B195" s="305"/>
      <c r="C195" s="305"/>
      <c r="D195" s="305"/>
      <c r="E195" s="305"/>
      <c r="F195" s="305"/>
      <c r="G195" s="305"/>
      <c r="H195" s="305"/>
      <c r="I195" s="305"/>
      <c r="J195" s="305"/>
      <c r="K195" s="305"/>
    </row>
    <row r="196" ht="13.5">
      <c r="B196" s="284"/>
      <c r="C196" s="285"/>
      <c r="D196" s="285"/>
      <c r="E196" s="285"/>
      <c r="F196" s="285"/>
      <c r="G196" s="285"/>
      <c r="H196" s="285"/>
      <c r="I196" s="285"/>
      <c r="J196" s="285"/>
      <c r="K196" s="286"/>
    </row>
    <row r="197" ht="21">
      <c r="B197" s="287"/>
      <c r="C197" s="288" t="s">
        <v>1042</v>
      </c>
      <c r="D197" s="288"/>
      <c r="E197" s="288"/>
      <c r="F197" s="288"/>
      <c r="G197" s="288"/>
      <c r="H197" s="288"/>
      <c r="I197" s="288"/>
      <c r="J197" s="288"/>
      <c r="K197" s="289"/>
    </row>
    <row r="198" ht="25.5" customHeight="1">
      <c r="B198" s="287"/>
      <c r="C198" s="356" t="s">
        <v>1043</v>
      </c>
      <c r="D198" s="356"/>
      <c r="E198" s="356"/>
      <c r="F198" s="356" t="s">
        <v>1044</v>
      </c>
      <c r="G198" s="357"/>
      <c r="H198" s="356" t="s">
        <v>1045</v>
      </c>
      <c r="I198" s="356"/>
      <c r="J198" s="356"/>
      <c r="K198" s="289"/>
    </row>
    <row r="199" ht="5.25" customHeight="1">
      <c r="B199" s="320"/>
      <c r="C199" s="317"/>
      <c r="D199" s="317"/>
      <c r="E199" s="317"/>
      <c r="F199" s="317"/>
      <c r="G199" s="298"/>
      <c r="H199" s="317"/>
      <c r="I199" s="317"/>
      <c r="J199" s="317"/>
      <c r="K199" s="341"/>
    </row>
    <row r="200" ht="15" customHeight="1">
      <c r="B200" s="320"/>
      <c r="C200" s="298" t="s">
        <v>1035</v>
      </c>
      <c r="D200" s="298"/>
      <c r="E200" s="298"/>
      <c r="F200" s="319" t="s">
        <v>42</v>
      </c>
      <c r="G200" s="298"/>
      <c r="H200" s="298" t="s">
        <v>1046</v>
      </c>
      <c r="I200" s="298"/>
      <c r="J200" s="298"/>
      <c r="K200" s="341"/>
    </row>
    <row r="201" ht="15" customHeight="1">
      <c r="B201" s="320"/>
      <c r="C201" s="326"/>
      <c r="D201" s="298"/>
      <c r="E201" s="298"/>
      <c r="F201" s="319" t="s">
        <v>43</v>
      </c>
      <c r="G201" s="298"/>
      <c r="H201" s="298" t="s">
        <v>1047</v>
      </c>
      <c r="I201" s="298"/>
      <c r="J201" s="298"/>
      <c r="K201" s="341"/>
    </row>
    <row r="202" ht="15" customHeight="1">
      <c r="B202" s="320"/>
      <c r="C202" s="326"/>
      <c r="D202" s="298"/>
      <c r="E202" s="298"/>
      <c r="F202" s="319" t="s">
        <v>46</v>
      </c>
      <c r="G202" s="298"/>
      <c r="H202" s="298" t="s">
        <v>1048</v>
      </c>
      <c r="I202" s="298"/>
      <c r="J202" s="298"/>
      <c r="K202" s="341"/>
    </row>
    <row r="203" ht="15" customHeight="1">
      <c r="B203" s="320"/>
      <c r="C203" s="298"/>
      <c r="D203" s="298"/>
      <c r="E203" s="298"/>
      <c r="F203" s="319" t="s">
        <v>44</v>
      </c>
      <c r="G203" s="298"/>
      <c r="H203" s="298" t="s">
        <v>1049</v>
      </c>
      <c r="I203" s="298"/>
      <c r="J203" s="298"/>
      <c r="K203" s="341"/>
    </row>
    <row r="204" ht="15" customHeight="1">
      <c r="B204" s="320"/>
      <c r="C204" s="298"/>
      <c r="D204" s="298"/>
      <c r="E204" s="298"/>
      <c r="F204" s="319" t="s">
        <v>45</v>
      </c>
      <c r="G204" s="298"/>
      <c r="H204" s="298" t="s">
        <v>1050</v>
      </c>
      <c r="I204" s="298"/>
      <c r="J204" s="298"/>
      <c r="K204" s="341"/>
    </row>
    <row r="205" ht="15" customHeight="1">
      <c r="B205" s="320"/>
      <c r="C205" s="298"/>
      <c r="D205" s="298"/>
      <c r="E205" s="298"/>
      <c r="F205" s="319"/>
      <c r="G205" s="298"/>
      <c r="H205" s="298"/>
      <c r="I205" s="298"/>
      <c r="J205" s="298"/>
      <c r="K205" s="341"/>
    </row>
    <row r="206" ht="15" customHeight="1">
      <c r="B206" s="320"/>
      <c r="C206" s="298" t="s">
        <v>991</v>
      </c>
      <c r="D206" s="298"/>
      <c r="E206" s="298"/>
      <c r="F206" s="319" t="s">
        <v>78</v>
      </c>
      <c r="G206" s="298"/>
      <c r="H206" s="298" t="s">
        <v>1051</v>
      </c>
      <c r="I206" s="298"/>
      <c r="J206" s="298"/>
      <c r="K206" s="341"/>
    </row>
    <row r="207" ht="15" customHeight="1">
      <c r="B207" s="320"/>
      <c r="C207" s="326"/>
      <c r="D207" s="298"/>
      <c r="E207" s="298"/>
      <c r="F207" s="319" t="s">
        <v>888</v>
      </c>
      <c r="G207" s="298"/>
      <c r="H207" s="298" t="s">
        <v>889</v>
      </c>
      <c r="I207" s="298"/>
      <c r="J207" s="298"/>
      <c r="K207" s="341"/>
    </row>
    <row r="208" ht="15" customHeight="1">
      <c r="B208" s="320"/>
      <c r="C208" s="298"/>
      <c r="D208" s="298"/>
      <c r="E208" s="298"/>
      <c r="F208" s="319" t="s">
        <v>886</v>
      </c>
      <c r="G208" s="298"/>
      <c r="H208" s="298" t="s">
        <v>1052</v>
      </c>
      <c r="I208" s="298"/>
      <c r="J208" s="298"/>
      <c r="K208" s="341"/>
    </row>
    <row r="209" ht="15" customHeight="1">
      <c r="B209" s="358"/>
      <c r="C209" s="326"/>
      <c r="D209" s="326"/>
      <c r="E209" s="326"/>
      <c r="F209" s="319" t="s">
        <v>890</v>
      </c>
      <c r="G209" s="304"/>
      <c r="H209" s="345" t="s">
        <v>891</v>
      </c>
      <c r="I209" s="345"/>
      <c r="J209" s="345"/>
      <c r="K209" s="359"/>
    </row>
    <row r="210" ht="15" customHeight="1">
      <c r="B210" s="358"/>
      <c r="C210" s="326"/>
      <c r="D210" s="326"/>
      <c r="E210" s="326"/>
      <c r="F210" s="319" t="s">
        <v>892</v>
      </c>
      <c r="G210" s="304"/>
      <c r="H210" s="345" t="s">
        <v>1053</v>
      </c>
      <c r="I210" s="345"/>
      <c r="J210" s="345"/>
      <c r="K210" s="359"/>
    </row>
    <row r="211" ht="15" customHeight="1">
      <c r="B211" s="358"/>
      <c r="C211" s="326"/>
      <c r="D211" s="326"/>
      <c r="E211" s="326"/>
      <c r="F211" s="360"/>
      <c r="G211" s="304"/>
      <c r="H211" s="361"/>
      <c r="I211" s="361"/>
      <c r="J211" s="361"/>
      <c r="K211" s="359"/>
    </row>
    <row r="212" ht="15" customHeight="1">
      <c r="B212" s="358"/>
      <c r="C212" s="298" t="s">
        <v>1015</v>
      </c>
      <c r="D212" s="326"/>
      <c r="E212" s="326"/>
      <c r="F212" s="319">
        <v>1</v>
      </c>
      <c r="G212" s="304"/>
      <c r="H212" s="345" t="s">
        <v>1054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19">
        <v>2</v>
      </c>
      <c r="G213" s="304"/>
      <c r="H213" s="345" t="s">
        <v>1055</v>
      </c>
      <c r="I213" s="345"/>
      <c r="J213" s="345"/>
      <c r="K213" s="359"/>
    </row>
    <row r="214" ht="15" customHeight="1">
      <c r="B214" s="358"/>
      <c r="C214" s="326"/>
      <c r="D214" s="326"/>
      <c r="E214" s="326"/>
      <c r="F214" s="319">
        <v>3</v>
      </c>
      <c r="G214" s="304"/>
      <c r="H214" s="345" t="s">
        <v>1056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4</v>
      </c>
      <c r="G215" s="304"/>
      <c r="H215" s="345" t="s">
        <v>1057</v>
      </c>
      <c r="I215" s="345"/>
      <c r="J215" s="345"/>
      <c r="K215" s="359"/>
    </row>
    <row r="216" ht="12.75" customHeight="1">
      <c r="B216" s="362"/>
      <c r="C216" s="363"/>
      <c r="D216" s="363"/>
      <c r="E216" s="363"/>
      <c r="F216" s="363"/>
      <c r="G216" s="363"/>
      <c r="H216" s="363"/>
      <c r="I216" s="363"/>
      <c r="J216" s="363"/>
      <c r="K216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2018-09-02T10:42:22Z</dcterms:created>
  <dcterms:modified xsi:type="dcterms:W3CDTF">2018-09-02T10:42:28Z</dcterms:modified>
</cp:coreProperties>
</file>